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oversheet" sheetId="1" r:id="rId4"/>
    <sheet name="Topsheet" sheetId="2" r:id="rId5"/>
    <sheet name="Budget" sheetId="3" r:id="rId6"/>
    <sheet name="Globals" sheetId="4" r:id="rId7"/>
  </sheets>
</workbook>
</file>

<file path=xl/sharedStrings.xml><?xml version="1.0" encoding="utf-8"?>
<sst xmlns="http://schemas.openxmlformats.org/spreadsheetml/2006/main" uniqueCount="985">
  <si>
    <t>Your Great Film</t>
  </si>
  <si>
    <t>Version:</t>
  </si>
  <si>
    <t>Dated:</t>
  </si>
  <si>
    <t>Director:</t>
  </si>
  <si>
    <t>Producer:</t>
  </si>
  <si>
    <t>TOTAL:</t>
  </si>
  <si>
    <t>ASSUMPTIONS:</t>
  </si>
  <si>
    <t>Shoot:</t>
  </si>
  <si>
    <t>Prep:</t>
  </si>
  <si>
    <t>Wrap:</t>
  </si>
  <si>
    <t>Post:</t>
  </si>
  <si>
    <t>Format:</t>
  </si>
  <si>
    <t>Ratio:</t>
  </si>
  <si>
    <t>Unions:</t>
  </si>
  <si>
    <t>SAG (Low Budget Agreement)</t>
  </si>
  <si>
    <t>IATSE for crew (Low Budget Area Agreement, Tier 1)</t>
  </si>
  <si>
    <t>DGA for UPM and ADs (Low Budget Sideletter, Level 2)</t>
  </si>
  <si>
    <t>Budget To:</t>
  </si>
  <si>
    <t>Negative Cost</t>
  </si>
  <si>
    <t>Full Sound Mix + Dolby License</t>
  </si>
  <si>
    <t>Full Music Clearance Fees</t>
  </si>
  <si>
    <t>Notes:</t>
  </si>
  <si>
    <t>Assumes a 5-day week.</t>
  </si>
  <si>
    <t>Assumes local crew hires with exception of Director (1), Producers (4), DP (1)</t>
  </si>
  <si>
    <t>YOUR GREAT FILM</t>
  </si>
  <si>
    <t>Time:</t>
  </si>
  <si>
    <t>12pm</t>
  </si>
  <si>
    <t>WHEN</t>
  </si>
  <si>
    <t>DAYS</t>
  </si>
  <si>
    <t>YOU</t>
  </si>
  <si>
    <t>SAG:</t>
  </si>
  <si>
    <t>WHAT</t>
  </si>
  <si>
    <t>Prod:</t>
  </si>
  <si>
    <t>4k</t>
  </si>
  <si>
    <t>Category</t>
  </si>
  <si>
    <t>Name</t>
  </si>
  <si>
    <t>Total</t>
  </si>
  <si>
    <t>ABOVE THE LINE</t>
  </si>
  <si>
    <t>110-00</t>
  </si>
  <si>
    <t>Writer</t>
  </si>
  <si>
    <t>111-00</t>
  </si>
  <si>
    <t>Producer</t>
  </si>
  <si>
    <t>112-00</t>
  </si>
  <si>
    <t>Director</t>
  </si>
  <si>
    <t>113-00</t>
  </si>
  <si>
    <t>Cast</t>
  </si>
  <si>
    <t>114-00</t>
  </si>
  <si>
    <t>ATL Travel/Housing</t>
  </si>
  <si>
    <t>999-96</t>
  </si>
  <si>
    <t>ATL FRINGES</t>
  </si>
  <si>
    <t>Subtotal Above-The-Line:</t>
  </si>
  <si>
    <t>BELOW THE LINE</t>
  </si>
  <si>
    <t>200-00</t>
  </si>
  <si>
    <t>Production</t>
  </si>
  <si>
    <t>201-00</t>
  </si>
  <si>
    <t>Background</t>
  </si>
  <si>
    <t>202-00</t>
  </si>
  <si>
    <t>Production Design</t>
  </si>
  <si>
    <t>203-00</t>
  </si>
  <si>
    <t>Property</t>
  </si>
  <si>
    <t>204-00</t>
  </si>
  <si>
    <t>Set Dressing</t>
  </si>
  <si>
    <t>205-00</t>
  </si>
  <si>
    <t>Set Construction</t>
  </si>
  <si>
    <t>206-00</t>
  </si>
  <si>
    <t>Special Effects</t>
  </si>
  <si>
    <t>207-00</t>
  </si>
  <si>
    <t>Camera</t>
  </si>
  <si>
    <t>208-00</t>
  </si>
  <si>
    <t>Electric</t>
  </si>
  <si>
    <t>209-00</t>
  </si>
  <si>
    <t>Grip</t>
  </si>
  <si>
    <t>210-00</t>
  </si>
  <si>
    <t>Production Sound</t>
  </si>
  <si>
    <t>211-00</t>
  </si>
  <si>
    <t>Set Operations</t>
  </si>
  <si>
    <t>212-00</t>
  </si>
  <si>
    <t>Costume/Wardrobe</t>
  </si>
  <si>
    <t>213-00</t>
  </si>
  <si>
    <t>Hair/Makeup</t>
  </si>
  <si>
    <t>214-00</t>
  </si>
  <si>
    <t>Locations</t>
  </si>
  <si>
    <t>215-00</t>
  </si>
  <si>
    <t>Transportation</t>
  </si>
  <si>
    <t>216-00</t>
  </si>
  <si>
    <t>Production Stock / Digitizing</t>
  </si>
  <si>
    <t>217-00</t>
  </si>
  <si>
    <t>Unit Publicity</t>
  </si>
  <si>
    <t>218-00</t>
  </si>
  <si>
    <t>BTL Travel/Housing</t>
  </si>
  <si>
    <t>219-00</t>
  </si>
  <si>
    <t>Production Overhead</t>
  </si>
  <si>
    <t>999-97</t>
  </si>
  <si>
    <t>BTL FRINGES</t>
  </si>
  <si>
    <t>Subtotal Below-The-Line</t>
  </si>
  <si>
    <t>TOTAL PRODUCTION BUDGET:</t>
  </si>
  <si>
    <t>POST-PRODUCTION</t>
  </si>
  <si>
    <t>501-00</t>
  </si>
  <si>
    <t>Editing</t>
  </si>
  <si>
    <t>502-00</t>
  </si>
  <si>
    <t>Digital Conform/Finish</t>
  </si>
  <si>
    <t>503-00</t>
  </si>
  <si>
    <t>Post-Production Sound</t>
  </si>
  <si>
    <t>504-00</t>
  </si>
  <si>
    <t>CGI/Opticals</t>
  </si>
  <si>
    <t>505-00</t>
  </si>
  <si>
    <t>Music</t>
  </si>
  <si>
    <t>506-00</t>
  </si>
  <si>
    <t>Titles</t>
  </si>
  <si>
    <t>507-00</t>
  </si>
  <si>
    <t>Post-Production Overhead</t>
  </si>
  <si>
    <t>999-98</t>
  </si>
  <si>
    <t>POST-PRODUCTION FRINGES</t>
  </si>
  <si>
    <t>Subtotal Post-Production:</t>
  </si>
  <si>
    <t>DISTRIBUTION/PROMOTION/OTHER</t>
  </si>
  <si>
    <t>701-00</t>
  </si>
  <si>
    <t>General Distribution Labor/Fees</t>
  </si>
  <si>
    <t>702-00</t>
  </si>
  <si>
    <t>DVD/Blu-Ray Distribution</t>
  </si>
  <si>
    <t>703-00</t>
  </si>
  <si>
    <t>Publicity</t>
  </si>
  <si>
    <t>705-00</t>
  </si>
  <si>
    <t>Creative Materials</t>
  </si>
  <si>
    <t>706-00</t>
  </si>
  <si>
    <t>Printing Materials</t>
  </si>
  <si>
    <t>707-00</t>
  </si>
  <si>
    <t>Theatrical Prints</t>
  </si>
  <si>
    <t>708-00</t>
  </si>
  <si>
    <t>Theater Expenses</t>
  </si>
  <si>
    <t>709-00</t>
  </si>
  <si>
    <t>Direct Media</t>
  </si>
  <si>
    <t>710-00</t>
  </si>
  <si>
    <t>Travel</t>
  </si>
  <si>
    <t>711-00</t>
  </si>
  <si>
    <t>General Overhead</t>
  </si>
  <si>
    <t>712-00</t>
  </si>
  <si>
    <t>Delivery Expenses</t>
  </si>
  <si>
    <t>999-99</t>
  </si>
  <si>
    <t>DISTRIBUTION FRINGES</t>
  </si>
  <si>
    <t>Subtotal Distribution/Promotion/Other</t>
  </si>
  <si>
    <t>Total Production Budget:</t>
  </si>
  <si>
    <t>Total Post-Production Budget:</t>
  </si>
  <si>
    <t>Total Distribution/Promotion/Other Budget</t>
  </si>
  <si>
    <t>Contingency:</t>
  </si>
  <si>
    <t>Insurance:</t>
  </si>
  <si>
    <t>GRAND TOTAL BUDGET:</t>
  </si>
  <si>
    <t>THE DEPTHS</t>
  </si>
  <si>
    <t>HeadCount:</t>
  </si>
  <si>
    <t>1Prep &amp; " Weeks / " &amp; Prep_Days &amp; " Days"</t>
  </si>
  <si>
    <t>Exclude Contingency</t>
  </si>
  <si>
    <t>3 weeks</t>
  </si>
  <si>
    <t>6 day work week</t>
  </si>
  <si>
    <t>Overtime</t>
  </si>
  <si>
    <t>Sales tax</t>
  </si>
  <si>
    <t>Headcount</t>
  </si>
  <si>
    <t>ULTRA LOW</t>
  </si>
  <si>
    <t>&lt;-- Hidden Columns (do not delete)</t>
  </si>
  <si>
    <t>Prepped:</t>
  </si>
  <si>
    <t>Production Total:</t>
  </si>
  <si>
    <t>Grand Total:</t>
  </si>
  <si>
    <t>Payroll Fringes</t>
  </si>
  <si>
    <t>Union Health/Pension/Welfare</t>
  </si>
  <si>
    <t>Quantity</t>
  </si>
  <si>
    <t>Unit</t>
  </si>
  <si>
    <t>X</t>
  </si>
  <si>
    <t>Rate</t>
  </si>
  <si>
    <t>Subtotal</t>
  </si>
  <si>
    <t>FED.</t>
  </si>
  <si>
    <t>ST.</t>
  </si>
  <si>
    <t>SVC</t>
  </si>
  <si>
    <t>SAG</t>
  </si>
  <si>
    <t>WGA</t>
  </si>
  <si>
    <t>DGA</t>
  </si>
  <si>
    <t>NHWPA</t>
  </si>
  <si>
    <t>MPIPH</t>
  </si>
  <si>
    <t>IAP</t>
  </si>
  <si>
    <t>TEAM</t>
  </si>
  <si>
    <t>FED</t>
  </si>
  <si>
    <t>ST</t>
  </si>
  <si>
    <t>OT</t>
  </si>
  <si>
    <t>FRINGE</t>
  </si>
  <si>
    <t>CONTINGENCY</t>
  </si>
  <si>
    <t>Comments</t>
  </si>
  <si>
    <t>110-01</t>
  </si>
  <si>
    <t>Allow</t>
  </si>
  <si>
    <t>110-02</t>
  </si>
  <si>
    <t>Option Agreement</t>
  </si>
  <si>
    <t>110-03</t>
  </si>
  <si>
    <t>Credit Bonus</t>
  </si>
  <si>
    <t>110-04</t>
  </si>
  <si>
    <t>Publication Fee</t>
  </si>
  <si>
    <t>110-05</t>
  </si>
  <si>
    <t>Script Clearance</t>
  </si>
  <si>
    <t>110-07</t>
  </si>
  <si>
    <t>Misc. Xeroxing and Postage</t>
  </si>
  <si>
    <t>110-06</t>
  </si>
  <si>
    <t>Copyright</t>
  </si>
  <si>
    <t>Subtotal Acct 110-00:</t>
  </si>
  <si>
    <t>111-01</t>
  </si>
  <si>
    <t>Executive Producers</t>
  </si>
  <si>
    <t>Months</t>
  </si>
  <si>
    <t>111-02</t>
  </si>
  <si>
    <t>Producers</t>
  </si>
  <si>
    <t>111-03</t>
  </si>
  <si>
    <t>Co-Producers</t>
  </si>
  <si>
    <t>111-04</t>
  </si>
  <si>
    <t>Associate Producers</t>
  </si>
  <si>
    <t>111-05</t>
  </si>
  <si>
    <t>Development Expenses</t>
  </si>
  <si>
    <t>111-06</t>
  </si>
  <si>
    <t>Marketing Consultant</t>
  </si>
  <si>
    <t>Subtotal Acct 111-00:</t>
  </si>
  <si>
    <t>112-01</t>
  </si>
  <si>
    <t>Director's Assistant</t>
  </si>
  <si>
    <t>112-03</t>
  </si>
  <si>
    <t>Director Expenses</t>
  </si>
  <si>
    <t>112-04</t>
  </si>
  <si>
    <t>Research</t>
  </si>
  <si>
    <t>Subtotal Acct 112-00:</t>
  </si>
  <si>
    <t>113-01</t>
  </si>
  <si>
    <t>Lead Roles</t>
  </si>
  <si>
    <t>Lead #1</t>
  </si>
  <si>
    <t>Weeks</t>
  </si>
  <si>
    <t>x</t>
  </si>
  <si>
    <t>Lead #2</t>
  </si>
  <si>
    <t xml:space="preserve">2days </t>
  </si>
  <si>
    <t>Lead #3</t>
  </si>
  <si>
    <t>Lead# 4</t>
  </si>
  <si>
    <t>Days</t>
  </si>
  <si>
    <t>113-02</t>
  </si>
  <si>
    <t>Supporting Cast</t>
  </si>
  <si>
    <t>Supporting #1 SALES</t>
  </si>
  <si>
    <t>Supporting #2 PETERS</t>
  </si>
  <si>
    <t>Supporting #3FORTUNDADO</t>
  </si>
  <si>
    <t>non union</t>
  </si>
  <si>
    <t>Jess</t>
  </si>
  <si>
    <t>Supporting #5 JONES</t>
  </si>
  <si>
    <t>Supporting #6 CHASITY</t>
  </si>
  <si>
    <t>Mr. Waites</t>
  </si>
  <si>
    <t>Jimmy</t>
  </si>
  <si>
    <t xml:space="preserve"> </t>
  </si>
  <si>
    <t>113-03</t>
  </si>
  <si>
    <t>Days/Bits</t>
  </si>
  <si>
    <t>Day Plater #1</t>
  </si>
  <si>
    <t>Day Player #2</t>
  </si>
  <si>
    <t>Day Player #3</t>
  </si>
  <si>
    <t>Day Player #4</t>
  </si>
  <si>
    <t>Day Player #5</t>
  </si>
  <si>
    <t>Bathroomm Patron</t>
  </si>
  <si>
    <t>Character</t>
  </si>
  <si>
    <t>113-04</t>
  </si>
  <si>
    <t>ADR/Voice-Over</t>
  </si>
  <si>
    <t>Voice-Over</t>
  </si>
  <si>
    <t>ADR #1</t>
  </si>
  <si>
    <t>Other ADR</t>
  </si>
  <si>
    <t>113-05</t>
  </si>
  <si>
    <t>Performers</t>
  </si>
  <si>
    <t>Musicians</t>
  </si>
  <si>
    <t>Choreographers</t>
  </si>
  <si>
    <t>Dancers</t>
  </si>
  <si>
    <t>113-06</t>
  </si>
  <si>
    <t>Stunts</t>
  </si>
  <si>
    <t>Stunt Coordinator</t>
  </si>
  <si>
    <t>Stunt Players</t>
  </si>
  <si>
    <t>Stunt Equipment Rental</t>
  </si>
  <si>
    <t>Stunt Adjustments</t>
  </si>
  <si>
    <t>113-07</t>
  </si>
  <si>
    <t>Fittings</t>
  </si>
  <si>
    <t>Actors</t>
  </si>
  <si>
    <t>Rehearsal - Leads</t>
  </si>
  <si>
    <t>Rehearsal - Supporting</t>
  </si>
  <si>
    <t>Rehearsals - Other</t>
  </si>
  <si>
    <t>Actors Baskets</t>
  </si>
  <si>
    <t>113-10</t>
  </si>
  <si>
    <t>Casting Director</t>
  </si>
  <si>
    <t>113-11</t>
  </si>
  <si>
    <t>Casting Assistant</t>
  </si>
  <si>
    <t>113-12</t>
  </si>
  <si>
    <t>Casting/Rehearsal Space</t>
  </si>
  <si>
    <t>113-13</t>
  </si>
  <si>
    <t>Ray's Housing</t>
  </si>
  <si>
    <t>113-20</t>
  </si>
  <si>
    <t>"Star" Costs</t>
  </si>
  <si>
    <t>113-21</t>
  </si>
  <si>
    <t>Ray Per</t>
  </si>
  <si>
    <t>Subtotal Acct 113-00:</t>
  </si>
  <si>
    <t>114-01</t>
  </si>
  <si>
    <t>Flights</t>
  </si>
  <si>
    <t>114-02</t>
  </si>
  <si>
    <t>Minors Tutoring/Work Permit</t>
  </si>
  <si>
    <t>114-03</t>
  </si>
  <si>
    <t>ATL (non Cast) Living</t>
  </si>
  <si>
    <t>114-04</t>
  </si>
  <si>
    <t>ATL (non Cast) Travel</t>
  </si>
  <si>
    <t>114-05</t>
  </si>
  <si>
    <t>Cast Living Expenses</t>
  </si>
  <si>
    <t>114-06</t>
  </si>
  <si>
    <t>Cast Per Diems</t>
  </si>
  <si>
    <t>114-07</t>
  </si>
  <si>
    <t>Cast Ground Travel</t>
  </si>
  <si>
    <t>Subtotal 114-00:</t>
  </si>
  <si>
    <t>SAG Health, Pension &amp; Welfare</t>
  </si>
  <si>
    <t>Percent</t>
  </si>
  <si>
    <t>DGA Health, Pension &amp; Welfare</t>
  </si>
  <si>
    <t>WGA Health, Pension &amp; Welfare</t>
  </si>
  <si>
    <t>Federal Taxes &amp; Fringes</t>
  </si>
  <si>
    <t>State Taxes &amp; Fringes</t>
  </si>
  <si>
    <t>Payroll Service</t>
  </si>
  <si>
    <t>Subtotal Fringes:</t>
  </si>
  <si>
    <t>200-01</t>
  </si>
  <si>
    <t>Line Producer</t>
  </si>
  <si>
    <t>200-02</t>
  </si>
  <si>
    <t>Production Manager</t>
  </si>
  <si>
    <t>200-03</t>
  </si>
  <si>
    <t>1st AD</t>
  </si>
  <si>
    <t>200-04</t>
  </si>
  <si>
    <t>2nd AD</t>
  </si>
  <si>
    <t>200-05</t>
  </si>
  <si>
    <t>2nd 2nd AD</t>
  </si>
  <si>
    <t>200-06</t>
  </si>
  <si>
    <t>Key PA</t>
  </si>
  <si>
    <t>200-07</t>
  </si>
  <si>
    <t>Set PAs</t>
  </si>
  <si>
    <t>200-08</t>
  </si>
  <si>
    <t>Additional PAs</t>
  </si>
  <si>
    <t>200-09</t>
  </si>
  <si>
    <t>Interns</t>
  </si>
  <si>
    <t>200-10</t>
  </si>
  <si>
    <t>Production Coordinator</t>
  </si>
  <si>
    <t>200-11</t>
  </si>
  <si>
    <t>Assistant Production Coordinator</t>
  </si>
  <si>
    <t>200-12</t>
  </si>
  <si>
    <t>Office PAs</t>
  </si>
  <si>
    <t>200-13</t>
  </si>
  <si>
    <t>Production Accountant</t>
  </si>
  <si>
    <t>FEE</t>
  </si>
  <si>
    <t>200-14</t>
  </si>
  <si>
    <t>Assistant Accountant</t>
  </si>
  <si>
    <t>200-15</t>
  </si>
  <si>
    <t>Script Supervisor</t>
  </si>
  <si>
    <t>200-30</t>
  </si>
  <si>
    <t>Kit Fees</t>
  </si>
  <si>
    <t>LP</t>
  </si>
  <si>
    <t>POC</t>
  </si>
  <si>
    <t>200-31</t>
  </si>
  <si>
    <t>Expendables</t>
  </si>
  <si>
    <t>Subtotal Acct 200-00:</t>
  </si>
  <si>
    <t>201-01</t>
  </si>
  <si>
    <t>Stand-Ins and Extras</t>
  </si>
  <si>
    <t>Stand-Ins (non-union)</t>
  </si>
  <si>
    <t>BG #1</t>
  </si>
  <si>
    <t>Extras</t>
  </si>
  <si>
    <t>BG #2</t>
  </si>
  <si>
    <t>BG #3</t>
  </si>
  <si>
    <t>BG #4</t>
  </si>
  <si>
    <t>BG #5</t>
  </si>
  <si>
    <t>BG #6</t>
  </si>
  <si>
    <t>\</t>
  </si>
  <si>
    <t>BG #7</t>
  </si>
  <si>
    <t>BG #8</t>
  </si>
  <si>
    <t>BG #9</t>
  </si>
  <si>
    <t>BG #10</t>
  </si>
  <si>
    <t>Bonus Pay</t>
  </si>
  <si>
    <t>Additional Extras</t>
  </si>
  <si>
    <t>"Free" Extras</t>
  </si>
  <si>
    <t>201-02</t>
  </si>
  <si>
    <t>Extras Casting</t>
  </si>
  <si>
    <t>201-03</t>
  </si>
  <si>
    <t>Extras Wardrobe Allowance</t>
  </si>
  <si>
    <t>201-04</t>
  </si>
  <si>
    <t>Extras Meals</t>
  </si>
  <si>
    <t>201-05</t>
  </si>
  <si>
    <t>Extras Travel</t>
  </si>
  <si>
    <t>Subtotal Acct 201-00:</t>
  </si>
  <si>
    <t>202-01</t>
  </si>
  <si>
    <t>Production Designer</t>
  </si>
  <si>
    <t>Fee</t>
  </si>
  <si>
    <t>days</t>
  </si>
  <si>
    <t>202-02</t>
  </si>
  <si>
    <t>Art Director</t>
  </si>
  <si>
    <t>202-03</t>
  </si>
  <si>
    <t>Art Dept. Coordinator</t>
  </si>
  <si>
    <t>202-04</t>
  </si>
  <si>
    <t>Scenic</t>
  </si>
  <si>
    <t>202-05</t>
  </si>
  <si>
    <t>Camera Scenic</t>
  </si>
  <si>
    <t>202-06</t>
  </si>
  <si>
    <t>Scenics</t>
  </si>
  <si>
    <t>202-07</t>
  </si>
  <si>
    <t>Graphic / Computer Designer</t>
  </si>
  <si>
    <t>202-08</t>
  </si>
  <si>
    <t>Storyboard Artist</t>
  </si>
  <si>
    <t>202-11</t>
  </si>
  <si>
    <t>Art PAs</t>
  </si>
  <si>
    <t>202-30</t>
  </si>
  <si>
    <t>202-31</t>
  </si>
  <si>
    <t>Expendables - See PROPs</t>
  </si>
  <si>
    <t>Subtotal Acct 202-00:</t>
  </si>
  <si>
    <t>PROPERTY</t>
  </si>
  <si>
    <t>203-01</t>
  </si>
  <si>
    <t>Propmaster</t>
  </si>
  <si>
    <t>203-02</t>
  </si>
  <si>
    <t>Best Boy Props</t>
  </si>
  <si>
    <t>203-03</t>
  </si>
  <si>
    <t>3rd Props</t>
  </si>
  <si>
    <t>203-04</t>
  </si>
  <si>
    <t>Key Greens</t>
  </si>
  <si>
    <t>203-05</t>
  </si>
  <si>
    <t>Best Boy Greens</t>
  </si>
  <si>
    <t>203-10</t>
  </si>
  <si>
    <t>Props PA</t>
  </si>
  <si>
    <t>203-15</t>
  </si>
  <si>
    <t>Prop Purchases/Rentals</t>
  </si>
  <si>
    <t>Hero Props</t>
  </si>
  <si>
    <t>Props #1</t>
  </si>
  <si>
    <t>Props #2</t>
  </si>
  <si>
    <t>Computers</t>
  </si>
  <si>
    <t>Altered/Created Props</t>
  </si>
  <si>
    <t>Other Props</t>
  </si>
  <si>
    <t>203-16</t>
  </si>
  <si>
    <t>Picture Vehicle Rentals</t>
  </si>
  <si>
    <t>Car #1</t>
  </si>
  <si>
    <t>Car #2</t>
  </si>
  <si>
    <t>Car #3</t>
  </si>
  <si>
    <t>Limo</t>
  </si>
  <si>
    <t>Other Cars</t>
  </si>
  <si>
    <t>203-30</t>
  </si>
  <si>
    <t>203-31</t>
  </si>
  <si>
    <t>203-32</t>
  </si>
  <si>
    <t>Breakage</t>
  </si>
  <si>
    <t>Subtotal Acct 203-00:</t>
  </si>
  <si>
    <t>SET DRESSING</t>
  </si>
  <si>
    <t>204-01</t>
  </si>
  <si>
    <t>Set Decorator</t>
  </si>
  <si>
    <t>204-02</t>
  </si>
  <si>
    <t>Leadman</t>
  </si>
  <si>
    <t>204-03</t>
  </si>
  <si>
    <t>Key Off-Set Dresser</t>
  </si>
  <si>
    <t>204-04</t>
  </si>
  <si>
    <t>Set Dressers</t>
  </si>
  <si>
    <t>204-15</t>
  </si>
  <si>
    <t>Set Dressing Materials/Rentals</t>
  </si>
  <si>
    <t>Set Props</t>
  </si>
  <si>
    <t>Set #2</t>
  </si>
  <si>
    <t>Set #3</t>
  </si>
  <si>
    <t>Hero Furniture</t>
  </si>
  <si>
    <t>Signage/Paintings</t>
  </si>
  <si>
    <t>Reproductions</t>
  </si>
  <si>
    <t>Other</t>
  </si>
  <si>
    <t>204-30</t>
  </si>
  <si>
    <t>204-31</t>
  </si>
  <si>
    <t>Subtotal Acct 204-00:</t>
  </si>
  <si>
    <t>SET CONSTRUCTION</t>
  </si>
  <si>
    <t>205-01</t>
  </si>
  <si>
    <t>Construction Coordinator</t>
  </si>
  <si>
    <t>205-02</t>
  </si>
  <si>
    <t>Key Carpenter</t>
  </si>
  <si>
    <t>205-03</t>
  </si>
  <si>
    <t>Carpenters</t>
  </si>
  <si>
    <t>205-04</t>
  </si>
  <si>
    <t>Construction Key Grip</t>
  </si>
  <si>
    <t>205-05</t>
  </si>
  <si>
    <t>Construction Grips</t>
  </si>
  <si>
    <t>205-06</t>
  </si>
  <si>
    <t>Construction Electrics</t>
  </si>
  <si>
    <t>205-07</t>
  </si>
  <si>
    <t>Set Scenics</t>
  </si>
  <si>
    <t>205-15</t>
  </si>
  <si>
    <t>Set Construction Materials</t>
  </si>
  <si>
    <t>205-20</t>
  </si>
  <si>
    <t>Stage Dressing</t>
  </si>
  <si>
    <t>205-30</t>
  </si>
  <si>
    <t>Kit Rentals</t>
  </si>
  <si>
    <t>205-31</t>
  </si>
  <si>
    <t>Subtotal Acct 205-00:</t>
  </si>
  <si>
    <t>SPECIAL EFFECTS</t>
  </si>
  <si>
    <t>206-01</t>
  </si>
  <si>
    <t>FX Supervisor</t>
  </si>
  <si>
    <t>206-02</t>
  </si>
  <si>
    <t>Animals and Wranglers</t>
  </si>
  <si>
    <t>206-03</t>
  </si>
  <si>
    <t>Armorer/Pyrotechnic</t>
  </si>
  <si>
    <t>206-10</t>
  </si>
  <si>
    <t>Wire Rigging</t>
  </si>
  <si>
    <t>206-11</t>
  </si>
  <si>
    <t>Greenscreen Materials</t>
  </si>
  <si>
    <t>206-12</t>
  </si>
  <si>
    <t>Prosthetics (All In)</t>
  </si>
  <si>
    <t>206-13</t>
  </si>
  <si>
    <t>Weapons Rentals &amp; Expendables</t>
  </si>
  <si>
    <t>206-14</t>
  </si>
  <si>
    <t>Other Equipment Rentals</t>
  </si>
  <si>
    <t>206-30</t>
  </si>
  <si>
    <t>206-31</t>
  </si>
  <si>
    <t>FX Expendables</t>
  </si>
  <si>
    <t>CAMERA</t>
  </si>
  <si>
    <t>207-01</t>
  </si>
  <si>
    <t>Director of Photography</t>
  </si>
  <si>
    <t>207-02</t>
  </si>
  <si>
    <t>Camera Operator</t>
  </si>
  <si>
    <t>207-03</t>
  </si>
  <si>
    <t>1st AC</t>
  </si>
  <si>
    <t>207-04</t>
  </si>
  <si>
    <t>2nd AC</t>
  </si>
  <si>
    <t>207-05</t>
  </si>
  <si>
    <t>DIT</t>
  </si>
  <si>
    <t>207-06</t>
  </si>
  <si>
    <t>B-Camera Crew</t>
  </si>
  <si>
    <t>207-07</t>
  </si>
  <si>
    <t>Additional Camera Tech</t>
  </si>
  <si>
    <t>207-08</t>
  </si>
  <si>
    <t>Steadicam Operator</t>
  </si>
  <si>
    <t>207-10</t>
  </si>
  <si>
    <t>VTR Assist</t>
  </si>
  <si>
    <t>207-12</t>
  </si>
  <si>
    <t>Camera Package</t>
  </si>
  <si>
    <t>207-16</t>
  </si>
  <si>
    <t>Additional Rentals</t>
  </si>
  <si>
    <t>207-17</t>
  </si>
  <si>
    <t>Dolly -- SEE GRIP</t>
  </si>
  <si>
    <t>207-30</t>
  </si>
  <si>
    <t>207-31</t>
  </si>
  <si>
    <r>
      <rPr>
        <b val="1"/>
        <sz val="10"/>
        <color indexed="8"/>
        <rFont val="Arial"/>
      </rPr>
      <t xml:space="preserve">Subtotal Acct </t>
    </r>
    <r>
      <rPr>
        <b val="1"/>
        <sz val="10"/>
        <color indexed="8"/>
        <rFont val="Arial"/>
      </rPr>
      <t>207-00</t>
    </r>
    <r>
      <rPr>
        <b val="1"/>
        <sz val="10"/>
        <color indexed="8"/>
        <rFont val="Arial"/>
      </rPr>
      <t>:</t>
    </r>
  </si>
  <si>
    <t>ELECTRIC</t>
  </si>
  <si>
    <t>208-01</t>
  </si>
  <si>
    <t>Gaffer</t>
  </si>
  <si>
    <t>208-02</t>
  </si>
  <si>
    <t>Best Boy Electric</t>
  </si>
  <si>
    <t>208-03</t>
  </si>
  <si>
    <t>Generator Operator - part of rental</t>
  </si>
  <si>
    <t>208-04</t>
  </si>
  <si>
    <t>Electrics</t>
  </si>
  <si>
    <t>208-05</t>
  </si>
  <si>
    <t>Rigging Crew</t>
  </si>
  <si>
    <t>208-15</t>
  </si>
  <si>
    <t>Lighting Package</t>
  </si>
  <si>
    <t>208-16</t>
  </si>
  <si>
    <t>Day-Play Package</t>
  </si>
  <si>
    <t>208-17</t>
  </si>
  <si>
    <t>Generator Rental</t>
  </si>
  <si>
    <t>208-30</t>
  </si>
  <si>
    <t>208-31</t>
  </si>
  <si>
    <t>208-32</t>
  </si>
  <si>
    <t>Subtotal Acct 208-00:</t>
  </si>
  <si>
    <t>GRIP</t>
  </si>
  <si>
    <t>209-01</t>
  </si>
  <si>
    <t>Key Grip</t>
  </si>
  <si>
    <t>209-02</t>
  </si>
  <si>
    <t>Best Boy Grip</t>
  </si>
  <si>
    <t>209-03</t>
  </si>
  <si>
    <t>Dolly Grip</t>
  </si>
  <si>
    <t>209-04</t>
  </si>
  <si>
    <t>Grips</t>
  </si>
  <si>
    <t>209-05</t>
  </si>
  <si>
    <t>209-15</t>
  </si>
  <si>
    <t>Grip Package</t>
  </si>
  <si>
    <t>209-16</t>
  </si>
  <si>
    <t>Day-Play Grip Package</t>
  </si>
  <si>
    <t>209-17</t>
  </si>
  <si>
    <t>Dolly Rental</t>
  </si>
  <si>
    <t>209-18</t>
  </si>
  <si>
    <t>Car Rigging</t>
  </si>
  <si>
    <t>209-30</t>
  </si>
  <si>
    <t>209-31</t>
  </si>
  <si>
    <t>209-32</t>
  </si>
  <si>
    <t>Subtotal Acct 209-00:</t>
  </si>
  <si>
    <t>PRODUCTION SOUND</t>
  </si>
  <si>
    <t>210-01</t>
  </si>
  <si>
    <t>Production Mixer</t>
  </si>
  <si>
    <t>210-02</t>
  </si>
  <si>
    <t>Boom Operator</t>
  </si>
  <si>
    <t>210-03</t>
  </si>
  <si>
    <t>Playback Operator (Music)</t>
  </si>
  <si>
    <t>210-04</t>
  </si>
  <si>
    <t>Sound Utility</t>
  </si>
  <si>
    <t>210-15</t>
  </si>
  <si>
    <t>Sound Equipment</t>
  </si>
  <si>
    <t>210-16</t>
  </si>
  <si>
    <t>Addditional Rentals</t>
  </si>
  <si>
    <t>210-31</t>
  </si>
  <si>
    <t>Subtotal Acct 210-00:</t>
  </si>
  <si>
    <t>SET OPERATIONS</t>
  </si>
  <si>
    <t>211-01</t>
  </si>
  <si>
    <t>Set Medic</t>
  </si>
  <si>
    <t>211-02</t>
  </si>
  <si>
    <t>Craft Service</t>
  </si>
  <si>
    <t>211-03</t>
  </si>
  <si>
    <t>Craft Services Utility</t>
  </si>
  <si>
    <t>211-15</t>
  </si>
  <si>
    <t>Craft Service Package</t>
  </si>
  <si>
    <t>211-16</t>
  </si>
  <si>
    <t>Unit Rentals/Expendables</t>
  </si>
  <si>
    <t>211-20</t>
  </si>
  <si>
    <t>Meals</t>
  </si>
  <si>
    <t>Staff Breakfasts</t>
  </si>
  <si>
    <t>Staff Lunch</t>
  </si>
  <si>
    <t>Staff/</t>
  </si>
  <si>
    <t>Crew Breakfasts</t>
  </si>
  <si>
    <t>Crew Lunch</t>
  </si>
  <si>
    <t>Extras:</t>
  </si>
  <si>
    <t>Extra Breakfasts</t>
  </si>
  <si>
    <t>Extra Lunch</t>
  </si>
  <si>
    <t>Rehearsal</t>
  </si>
  <si>
    <t>Office Meals</t>
  </si>
  <si>
    <t>People</t>
  </si>
  <si>
    <t>Second Meal</t>
  </si>
  <si>
    <t>211-21</t>
  </si>
  <si>
    <t>Caterer</t>
  </si>
  <si>
    <t>211-25</t>
  </si>
  <si>
    <t>Walkie-Talkie Rental</t>
  </si>
  <si>
    <t>211-30</t>
  </si>
  <si>
    <t>211-31</t>
  </si>
  <si>
    <t>Subtotal Acct 211-00:</t>
  </si>
  <si>
    <t>COSTUME/WARDROBE</t>
  </si>
  <si>
    <t>212-01</t>
  </si>
  <si>
    <t>Costume Designer</t>
  </si>
  <si>
    <t>212-02</t>
  </si>
  <si>
    <t>Wardrobe Supervisor</t>
  </si>
  <si>
    <t>212-03</t>
  </si>
  <si>
    <t>Costume Assistant</t>
  </si>
  <si>
    <t>212-04</t>
  </si>
  <si>
    <t>First Set Costumer</t>
  </si>
  <si>
    <t>212-05</t>
  </si>
  <si>
    <t>Costumer/Shopper</t>
  </si>
  <si>
    <t>212-06</t>
  </si>
  <si>
    <t>Costume/Wardrobe PAs</t>
  </si>
  <si>
    <t>212-15</t>
  </si>
  <si>
    <t>Purchases/Rentals</t>
  </si>
  <si>
    <t>212-16</t>
  </si>
  <si>
    <t>Cleaning</t>
  </si>
  <si>
    <t>212-30</t>
  </si>
  <si>
    <t>212-31</t>
  </si>
  <si>
    <t>212-32</t>
  </si>
  <si>
    <t>Damages</t>
  </si>
  <si>
    <t>Subtotal Acct 212-00:</t>
  </si>
  <si>
    <t>HAIR/MAKEUP</t>
  </si>
  <si>
    <t>213-01</t>
  </si>
  <si>
    <t>Key Makeup Artist</t>
  </si>
  <si>
    <t>213-02</t>
  </si>
  <si>
    <t>Key Hair Artist</t>
  </si>
  <si>
    <t>213-03</t>
  </si>
  <si>
    <t>Assistant H/MU Artists</t>
  </si>
  <si>
    <t>213-05</t>
  </si>
  <si>
    <t>S/FX Makeup</t>
  </si>
  <si>
    <t>213-15</t>
  </si>
  <si>
    <t>Hair/Makeup Expenses</t>
  </si>
  <si>
    <t>213-30</t>
  </si>
  <si>
    <t>213-31</t>
  </si>
  <si>
    <t>Subtotal Acct 213-00:</t>
  </si>
  <si>
    <t>LOCATIONS</t>
  </si>
  <si>
    <t>214-01</t>
  </si>
  <si>
    <t>Walkie Talkies</t>
  </si>
  <si>
    <t>214-02</t>
  </si>
  <si>
    <t>Assistant Location Manager</t>
  </si>
  <si>
    <t>214-03</t>
  </si>
  <si>
    <t>Location PAs</t>
  </si>
  <si>
    <t>214-04</t>
  </si>
  <si>
    <t>Location Scout</t>
  </si>
  <si>
    <t>Week</t>
  </si>
  <si>
    <t>214-06</t>
  </si>
  <si>
    <t>Security</t>
  </si>
  <si>
    <t>214-10</t>
  </si>
  <si>
    <t>Scouting Expenses</t>
  </si>
  <si>
    <t>214-15</t>
  </si>
  <si>
    <t>Site Rentals</t>
  </si>
  <si>
    <t>Location #1</t>
  </si>
  <si>
    <t>Location #2</t>
  </si>
  <si>
    <t>Location #3</t>
  </si>
  <si>
    <t>Location #4</t>
  </si>
  <si>
    <t>Location #10</t>
  </si>
  <si>
    <t>Holding Fees</t>
  </si>
  <si>
    <t>"Large" Holding Days</t>
  </si>
  <si>
    <t>Emergencies</t>
  </si>
  <si>
    <t>Location Permits</t>
  </si>
  <si>
    <t>214-16</t>
  </si>
  <si>
    <t>Soundstage Rentals</t>
  </si>
  <si>
    <t>Buid/Strike</t>
  </si>
  <si>
    <t>Shoot</t>
  </si>
  <si>
    <t>Power Charge</t>
  </si>
  <si>
    <t>Office/Wifi</t>
  </si>
  <si>
    <t>Genny Lift</t>
  </si>
  <si>
    <t>214-31</t>
  </si>
  <si>
    <t>Expendables/Location Supplies</t>
  </si>
  <si>
    <t>Subtotal Acct 214-00:</t>
  </si>
  <si>
    <t>215-01</t>
  </si>
  <si>
    <t>Transportation Captain</t>
  </si>
  <si>
    <t>215-02</t>
  </si>
  <si>
    <t>Truck Drivers</t>
  </si>
  <si>
    <t>215-03</t>
  </si>
  <si>
    <t>Non-Truck Drivers</t>
  </si>
  <si>
    <t>215-11</t>
  </si>
  <si>
    <t>Production Vehicles</t>
  </si>
  <si>
    <t>Camera/Sound/Wardrobe Cube</t>
  </si>
  <si>
    <t>Grip/Electric Truck</t>
  </si>
  <si>
    <t>Unit Cube</t>
  </si>
  <si>
    <t>Art Cube</t>
  </si>
  <si>
    <t>Slop Truck</t>
  </si>
  <si>
    <t>7-Pass Vans</t>
  </si>
  <si>
    <t>15-Passenger Vans</t>
  </si>
  <si>
    <t>Honeywagon</t>
  </si>
  <si>
    <t>Location Car</t>
  </si>
  <si>
    <t>Month</t>
  </si>
  <si>
    <t>Other Cars/Trucks</t>
  </si>
  <si>
    <t>15-Passenger Van</t>
  </si>
  <si>
    <t>Winnebago</t>
  </si>
  <si>
    <t>215-15</t>
  </si>
  <si>
    <t>Build-Out of Trucks</t>
  </si>
  <si>
    <t>215-16</t>
  </si>
  <si>
    <t>Fuel</t>
  </si>
  <si>
    <t>Veh. Mos.</t>
  </si>
  <si>
    <t>215-17</t>
  </si>
  <si>
    <t>Tolls</t>
  </si>
  <si>
    <t>215-18</t>
  </si>
  <si>
    <t>Parking</t>
  </si>
  <si>
    <t>215-20</t>
  </si>
  <si>
    <t>Cab/Car Service/Subway</t>
  </si>
  <si>
    <t>215-32</t>
  </si>
  <si>
    <t>Loss/Damage</t>
  </si>
  <si>
    <t>Subtotal Acct 215-00:</t>
  </si>
  <si>
    <t>PRODUCTION STOCK / DIGITIZING</t>
  </si>
  <si>
    <t>216-01</t>
  </si>
  <si>
    <t>Production Drives</t>
  </si>
  <si>
    <t>Drives</t>
  </si>
  <si>
    <t>216-02</t>
  </si>
  <si>
    <t>Shipping</t>
  </si>
  <si>
    <t>216-05</t>
  </si>
  <si>
    <t>Downconversion</t>
  </si>
  <si>
    <t>216-06</t>
  </si>
  <si>
    <t>Deck Rental</t>
  </si>
  <si>
    <t>216-07</t>
  </si>
  <si>
    <t>DVD Dailies</t>
  </si>
  <si>
    <t>216-09</t>
  </si>
  <si>
    <t>Additional Fees / Tests</t>
  </si>
  <si>
    <t>Subtotal Acct 216-00:</t>
  </si>
  <si>
    <t>UNIT PUBLICITY</t>
  </si>
  <si>
    <t>217-01</t>
  </si>
  <si>
    <t>Still Photographer</t>
  </si>
  <si>
    <t>217-02</t>
  </si>
  <si>
    <t>EPK Camera Operator</t>
  </si>
  <si>
    <t>217-03</t>
  </si>
  <si>
    <t>EPK Sound</t>
  </si>
  <si>
    <t>217-04</t>
  </si>
  <si>
    <t>EPK Editor</t>
  </si>
  <si>
    <t>217-15</t>
  </si>
  <si>
    <t>Rentals</t>
  </si>
  <si>
    <t>217-16</t>
  </si>
  <si>
    <t>Still Photo Stock/Processing</t>
  </si>
  <si>
    <t>Drive</t>
  </si>
  <si>
    <t>217-17</t>
  </si>
  <si>
    <t>Making Of Stock</t>
  </si>
  <si>
    <t>217-30</t>
  </si>
  <si>
    <t>217-31</t>
  </si>
  <si>
    <t>Subtotal Acct 217-00:</t>
  </si>
  <si>
    <t>BTL TRAVEL/HOUSING</t>
  </si>
  <si>
    <t>218-01</t>
  </si>
  <si>
    <t>Airfare</t>
  </si>
  <si>
    <t>Trips</t>
  </si>
  <si>
    <t>218-02</t>
  </si>
  <si>
    <t>Lodging</t>
  </si>
  <si>
    <t>218-03</t>
  </si>
  <si>
    <t>Per Diems</t>
  </si>
  <si>
    <t>218-04</t>
  </si>
  <si>
    <t>Additional Ground Travel</t>
  </si>
  <si>
    <t>Subtotal Acct 218-00:</t>
  </si>
  <si>
    <t>PRODUCTION OVERHEAD</t>
  </si>
  <si>
    <t>219-01</t>
  </si>
  <si>
    <t>Legal Fees</t>
  </si>
  <si>
    <t>219-02</t>
  </si>
  <si>
    <t>Office Expenses</t>
  </si>
  <si>
    <t>219-03</t>
  </si>
  <si>
    <t>Office Rent</t>
  </si>
  <si>
    <t>219-04</t>
  </si>
  <si>
    <t>Production Insurance</t>
  </si>
  <si>
    <t>219-05</t>
  </si>
  <si>
    <t>Worker's Compensation</t>
  </si>
  <si>
    <t>219-06</t>
  </si>
  <si>
    <t>Wrap Party/Gifts</t>
  </si>
  <si>
    <t>219-07</t>
  </si>
  <si>
    <t>Incorporation Fees</t>
  </si>
  <si>
    <t>Subtotal Acct 219-00:</t>
  </si>
  <si>
    <t>IA Nat'l H,W&amp; P A</t>
  </si>
  <si>
    <t>Per Day</t>
  </si>
  <si>
    <t>IA Indivial Account Program</t>
  </si>
  <si>
    <t>Motion Pic. Industry Pension &amp; Health</t>
  </si>
  <si>
    <t>Per Hour</t>
  </si>
  <si>
    <t>Teamster Fringes</t>
  </si>
  <si>
    <t>Sales Tax</t>
  </si>
  <si>
    <t>Subtotal Above-The-Line Acct.:</t>
  </si>
  <si>
    <t>Subtotal Below-The-Line Acct.:</t>
  </si>
  <si>
    <t>EDITING</t>
  </si>
  <si>
    <t>501-01</t>
  </si>
  <si>
    <t>Editor</t>
  </si>
  <si>
    <t>501-02</t>
  </si>
  <si>
    <t>Assistant Editor</t>
  </si>
  <si>
    <t>501-03</t>
  </si>
  <si>
    <t>Apprentice Editor</t>
  </si>
  <si>
    <t>501-04</t>
  </si>
  <si>
    <t>Post-Production Supervisor</t>
  </si>
  <si>
    <t>501-12</t>
  </si>
  <si>
    <t>Editing Drives</t>
  </si>
  <si>
    <t>501-15</t>
  </si>
  <si>
    <t>Editing Equipment</t>
  </si>
  <si>
    <t>501-18</t>
  </si>
  <si>
    <t>Inserts/Reshoots</t>
  </si>
  <si>
    <t>501-20</t>
  </si>
  <si>
    <t>Working Meals</t>
  </si>
  <si>
    <t>Two people x 10 weeks x 5 days/week</t>
  </si>
  <si>
    <t>501-30</t>
  </si>
  <si>
    <t>Subtotal Acct 501-00:</t>
  </si>
  <si>
    <t>DIGITAL CONFORM/FINISH</t>
  </si>
  <si>
    <t>502-01</t>
  </si>
  <si>
    <t>Conform/Prep</t>
  </si>
  <si>
    <t>502-03</t>
  </si>
  <si>
    <t>DI</t>
  </si>
  <si>
    <t>502-04</t>
  </si>
  <si>
    <t>35MM Output</t>
  </si>
  <si>
    <t>502-05</t>
  </si>
  <si>
    <t>Tape / DCP Output</t>
  </si>
  <si>
    <t>DCP</t>
  </si>
  <si>
    <t>Digibeta</t>
  </si>
  <si>
    <t>Hours</t>
  </si>
  <si>
    <t>Digibeta PAL</t>
  </si>
  <si>
    <t>Dolby Playback</t>
  </si>
  <si>
    <t>Misc. Tape Transfers</t>
  </si>
  <si>
    <t>502-06</t>
  </si>
  <si>
    <t>DVD Mastering</t>
  </si>
  <si>
    <t>502-07</t>
  </si>
  <si>
    <t>Tapestock / Drives</t>
  </si>
  <si>
    <t>502-08</t>
  </si>
  <si>
    <t>Messenger/Travel</t>
  </si>
  <si>
    <t>502-09</t>
  </si>
  <si>
    <t>Screenings</t>
  </si>
  <si>
    <t>502-28</t>
  </si>
  <si>
    <t>Cases/Reels</t>
  </si>
  <si>
    <t>502-31</t>
  </si>
  <si>
    <t>Subtotal Acct 502-00:</t>
  </si>
  <si>
    <t>POST-PRODUCTION SOUND</t>
  </si>
  <si>
    <t>503-01</t>
  </si>
  <si>
    <t>Sound Designer - Package Deal</t>
  </si>
  <si>
    <t>503-02</t>
  </si>
  <si>
    <t>Additional Sound Editors</t>
  </si>
  <si>
    <t>503-03</t>
  </si>
  <si>
    <t>Foley Artists</t>
  </si>
  <si>
    <t>503-04</t>
  </si>
  <si>
    <t>Additional Services</t>
  </si>
  <si>
    <t>503-11</t>
  </si>
  <si>
    <t>ADR Stage</t>
  </si>
  <si>
    <t>503-12</t>
  </si>
  <si>
    <t>Foley Stage</t>
  </si>
  <si>
    <t>503-15</t>
  </si>
  <si>
    <t>Mix</t>
  </si>
  <si>
    <t>503-16</t>
  </si>
  <si>
    <t>Storage</t>
  </si>
  <si>
    <t>503-17</t>
  </si>
  <si>
    <t>Dolby Printmastering - See above</t>
  </si>
  <si>
    <t>503-18</t>
  </si>
  <si>
    <t>Dolby License</t>
  </si>
  <si>
    <t>503-19</t>
  </si>
  <si>
    <t>Music &amp; Effects Mix</t>
  </si>
  <si>
    <t>503-20</t>
  </si>
  <si>
    <t>503-31</t>
  </si>
  <si>
    <t>Subtotal Acct 503-00:</t>
  </si>
  <si>
    <t>CGI/OPTICALS</t>
  </si>
  <si>
    <t>504-01</t>
  </si>
  <si>
    <t>CGI Package</t>
  </si>
  <si>
    <t>504-02</t>
  </si>
  <si>
    <t>Rotoscoping - See above</t>
  </si>
  <si>
    <t>504-03</t>
  </si>
  <si>
    <t>Character Animation</t>
  </si>
  <si>
    <t>504-12</t>
  </si>
  <si>
    <t>504-15</t>
  </si>
  <si>
    <t>Stock Footage/Model License</t>
  </si>
  <si>
    <t>504-31</t>
  </si>
  <si>
    <t>Subtotal Acct 504-00:</t>
  </si>
  <si>
    <t>MUSIC</t>
  </si>
  <si>
    <t>505-01</t>
  </si>
  <si>
    <t>Composer</t>
  </si>
  <si>
    <t>505-02</t>
  </si>
  <si>
    <t>Comoser #2</t>
  </si>
  <si>
    <t>505-03</t>
  </si>
  <si>
    <t>Composer #3</t>
  </si>
  <si>
    <t>505-04</t>
  </si>
  <si>
    <t>Music Editor</t>
  </si>
  <si>
    <t>505-05</t>
  </si>
  <si>
    <t>505-10</t>
  </si>
  <si>
    <t>Rights and Clearances</t>
  </si>
  <si>
    <t>Song #1</t>
  </si>
  <si>
    <t>Song #2</t>
  </si>
  <si>
    <t>Song #3</t>
  </si>
  <si>
    <t>Song #4</t>
  </si>
  <si>
    <t>Others</t>
  </si>
  <si>
    <t>505-15</t>
  </si>
  <si>
    <t>Studio Expenses</t>
  </si>
  <si>
    <t>505-21</t>
  </si>
  <si>
    <t>505-31</t>
  </si>
  <si>
    <t>Subtotal Acct 505-00:</t>
  </si>
  <si>
    <t>TITLES</t>
  </si>
  <si>
    <t>506-01</t>
  </si>
  <si>
    <t>Opening/End Credits</t>
  </si>
  <si>
    <t>506-02</t>
  </si>
  <si>
    <t>506-03</t>
  </si>
  <si>
    <t>Additional Footage/Fees</t>
  </si>
  <si>
    <t>506-31</t>
  </si>
  <si>
    <t>Subtotal Acct 506-00:</t>
  </si>
  <si>
    <t>POST PRODUCTION OVERHEAD</t>
  </si>
  <si>
    <t>507-01</t>
  </si>
  <si>
    <t>507-02</t>
  </si>
  <si>
    <t>507-03</t>
  </si>
  <si>
    <t>507-04</t>
  </si>
  <si>
    <t>Additional Legal Fees</t>
  </si>
  <si>
    <t>507-05</t>
  </si>
  <si>
    <t>507-06</t>
  </si>
  <si>
    <t>Subtotal Acct 507-00:</t>
  </si>
  <si>
    <t>IA Nat'l. H,W &amp; P A.</t>
  </si>
  <si>
    <t>IA Individual Account Program</t>
  </si>
  <si>
    <t>Total Distribution Budget:</t>
  </si>
  <si>
    <t>$63.000.</t>
  </si>
  <si>
    <t>GLOBALS:</t>
  </si>
  <si>
    <t>Budget Version:</t>
  </si>
  <si>
    <t>Budget Date:</t>
  </si>
  <si>
    <t>Budget Name:</t>
  </si>
  <si>
    <t>Brilliant Director</t>
  </si>
  <si>
    <t>Brilliant Producer</t>
  </si>
  <si>
    <t>Prepped By:</t>
  </si>
  <si>
    <t>Brilliant UPM</t>
  </si>
  <si>
    <t>GENERAL:</t>
  </si>
  <si>
    <t>Minutes</t>
  </si>
  <si>
    <t>4K</t>
  </si>
  <si>
    <t>Feet:</t>
  </si>
  <si>
    <t>Reels:</t>
  </si>
  <si>
    <t>Insurance</t>
  </si>
  <si>
    <t>SHOOT PERIOD:</t>
  </si>
  <si>
    <t>Shoot Days:</t>
  </si>
  <si>
    <t>Prep Days:</t>
  </si>
  <si>
    <t>Travel Days:</t>
  </si>
  <si>
    <t>Wrap Days:</t>
  </si>
  <si>
    <t>Days Per Week</t>
  </si>
  <si>
    <t>NON-UNION SALARIES (DO NOT USE IN THE CASE OF UNION CREW, USE BELOW):</t>
  </si>
  <si>
    <t>Daily</t>
  </si>
  <si>
    <t>Weekly</t>
  </si>
  <si>
    <t>Hourly</t>
  </si>
  <si>
    <t>Crew</t>
  </si>
  <si>
    <t>Super</t>
  </si>
  <si>
    <t>First:</t>
  </si>
  <si>
    <t>DON’T CHANGE WEEKLY OR HOURLY NUMBERS</t>
  </si>
  <si>
    <t>Second:</t>
  </si>
  <si>
    <t>Third:</t>
  </si>
  <si>
    <t>PA:</t>
  </si>
  <si>
    <t>Standard Hours:</t>
  </si>
  <si>
    <t>OT Hours:</t>
  </si>
  <si>
    <t>DON'T CHANGE HERE.  See below</t>
  </si>
  <si>
    <t>FRINGES:</t>
  </si>
  <si>
    <t>Federal</t>
  </si>
  <si>
    <t>Social Security &amp; Medicare</t>
  </si>
  <si>
    <t>State</t>
  </si>
  <si>
    <t>Payroll Taxes (State, Federal, Medicare)</t>
  </si>
  <si>
    <t>PayrollService</t>
  </si>
  <si>
    <t>Of Payroll Budget</t>
  </si>
  <si>
    <t>CrewOT</t>
  </si>
  <si>
    <t>Overtime (BTL)</t>
  </si>
  <si>
    <t>IATSE (estimated)</t>
  </si>
  <si>
    <t>Per Gross</t>
  </si>
  <si>
    <t>Team</t>
  </si>
  <si>
    <t>Teamster Fringes (various funds)</t>
  </si>
  <si>
    <t>SAG CALCULATIONS:</t>
  </si>
  <si>
    <t>SAG Agreement:</t>
  </si>
  <si>
    <t>Modified Low Budget</t>
  </si>
  <si>
    <t>Base Rate</t>
  </si>
  <si>
    <t>Hourly Rate</t>
  </si>
  <si>
    <t>Reg. Hours</t>
  </si>
  <si>
    <t>[44 local, 48 distant]</t>
  </si>
  <si>
    <t>OT Hours</t>
  </si>
  <si>
    <t>OT 2 Hours</t>
  </si>
  <si>
    <t>OT Rate</t>
  </si>
  <si>
    <t>OT2 Rate</t>
  </si>
  <si>
    <t>Agent Fee</t>
  </si>
  <si>
    <t>Total w/o OT:</t>
  </si>
  <si>
    <t>IATSE CALCUATIONS (Based on Area Agreement):</t>
  </si>
  <si>
    <t>Day Rate Total</t>
  </si>
  <si>
    <t>Week Rate Total</t>
  </si>
  <si>
    <t>Key:</t>
  </si>
  <si>
    <t>DGA Calculations (based on Low Budget Sideletter Agreement):</t>
  </si>
  <si>
    <t>Basic Rate</t>
  </si>
  <si>
    <t>LBSA Rate</t>
  </si>
  <si>
    <t>UPM</t>
  </si>
</sst>
</file>

<file path=xl/styles.xml><?xml version="1.0" encoding="utf-8"?>
<styleSheet xmlns="http://schemas.openxmlformats.org/spreadsheetml/2006/main">
  <numFmts count="10">
    <numFmt numFmtId="0" formatCode="General"/>
    <numFmt numFmtId="59" formatCode="0.0"/>
    <numFmt numFmtId="60" formatCode="mmmm&quot; &quot;d&quot;, &quot;yyyy"/>
    <numFmt numFmtId="61" formatCode="&quot;$&quot;#,##0&quot; &quot;;(&quot;$&quot;#,##0)"/>
    <numFmt numFmtId="62" formatCode="0&quot;:1&quot;"/>
    <numFmt numFmtId="63" formatCode="#,##0;#,##0;&quot; &quot;"/>
    <numFmt numFmtId="64" formatCode="&quot; &quot;* #,##0&quot; &quot;;&quot; &quot;* (#,##0);&quot; &quot;* &quot;-&quot;??&quot; &quot;"/>
    <numFmt numFmtId="65" formatCode="&quot;$&quot;#,##0.00"/>
    <numFmt numFmtId="66" formatCode="&quot; &quot;&quot;$&quot;* #,##0.00&quot; &quot;;&quot; &quot;&quot;$&quot;* (#,##0.00);&quot; &quot;&quot;$&quot;* &quot;-&quot;??&quot; &quot;"/>
    <numFmt numFmtId="67" formatCode="&quot; &quot;* #,##0.00&quot; &quot;;&quot; &quot;* (#,##0.00);&quot; &quot;* &quot;-&quot;??&quot; &quot;"/>
  </numFmts>
  <fonts count="12">
    <font>
      <sz val="10"/>
      <color indexed="8"/>
      <name val="Arial"/>
    </font>
    <font>
      <b val="1"/>
      <sz val="8"/>
      <color indexed="8"/>
      <name val="Arial"/>
    </font>
    <font>
      <sz val="13"/>
      <color indexed="8"/>
      <name val="Arial"/>
    </font>
    <font>
      <b val="1"/>
      <sz val="12"/>
      <color indexed="8"/>
      <name val="Arial"/>
    </font>
    <font>
      <b val="1"/>
      <sz val="10"/>
      <color indexed="8"/>
      <name val="Arial"/>
    </font>
    <font>
      <sz val="11"/>
      <color indexed="8"/>
      <name val="Arial"/>
    </font>
    <font>
      <b val="1"/>
      <sz val="11"/>
      <color indexed="8"/>
      <name val="Arial"/>
    </font>
    <font>
      <sz val="8"/>
      <color indexed="8"/>
      <name val="Arial"/>
    </font>
    <font>
      <sz val="10"/>
      <color indexed="12"/>
      <name val="Arial"/>
    </font>
    <font>
      <sz val="10"/>
      <color indexed="15"/>
      <name val="Arial"/>
    </font>
    <font>
      <sz val="12"/>
      <color indexed="8"/>
      <name val="Helvetica"/>
    </font>
    <font>
      <b val="1"/>
      <u val="single"/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3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/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0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bottom"/>
    </xf>
    <xf numFmtId="0" fontId="3" fillId="2" borderId="1" applyNumberFormat="1" applyFont="1" applyFill="1" applyBorder="1" applyAlignment="1" applyProtection="0">
      <alignment vertical="bottom"/>
    </xf>
    <xf numFmtId="49" fontId="4" fillId="2" borderId="1" applyNumberFormat="1" applyFont="1" applyFill="1" applyBorder="1" applyAlignment="1" applyProtection="0">
      <alignment vertical="bottom"/>
    </xf>
    <xf numFmtId="59" fontId="4" fillId="2" borderId="1" applyNumberFormat="1" applyFont="1" applyFill="1" applyBorder="1" applyAlignment="1" applyProtection="0">
      <alignment horizontal="left" vertical="bottom"/>
    </xf>
    <xf numFmtId="60" fontId="0" fillId="2" borderId="1" applyNumberFormat="1" applyFont="1" applyFill="1" applyBorder="1" applyAlignment="1" applyProtection="0">
      <alignment horizontal="left" vertical="bottom"/>
    </xf>
    <xf numFmtId="49" fontId="0" fillId="2" borderId="1" applyNumberFormat="1" applyFont="1" applyFill="1" applyBorder="1" applyAlignment="1" applyProtection="0">
      <alignment vertical="bottom"/>
    </xf>
    <xf numFmtId="61" fontId="4" fillId="2" borderId="1" applyNumberFormat="1" applyFont="1" applyFill="1" applyBorder="1" applyAlignment="1" applyProtection="0">
      <alignment horizontal="left" vertical="bottom"/>
    </xf>
    <xf numFmtId="49" fontId="4" fillId="2" borderId="2" applyNumberFormat="1" applyFont="1" applyFill="1" applyBorder="1" applyAlignment="1" applyProtection="0">
      <alignment vertical="bottom"/>
    </xf>
    <xf numFmtId="0" fontId="0" fillId="2" borderId="2" applyNumberFormat="1" applyFont="1" applyFill="1" applyBorder="1" applyAlignment="1" applyProtection="0">
      <alignment vertical="bottom"/>
    </xf>
    <xf numFmtId="49" fontId="4" fillId="2" borderId="3" applyNumberFormat="1" applyFont="1" applyFill="1" applyBorder="1" applyAlignment="1" applyProtection="0">
      <alignment horizontal="right" vertical="bottom"/>
    </xf>
    <xf numFmtId="49" fontId="0" fillId="2" borderId="4" applyNumberFormat="1" applyFont="1" applyFill="1" applyBorder="1" applyAlignment="1" applyProtection="0">
      <alignment vertical="bottom"/>
    </xf>
    <xf numFmtId="0" fontId="0" fillId="2" borderId="4" applyNumberFormat="1" applyFont="1" applyFill="1" applyBorder="1" applyAlignment="1" applyProtection="0">
      <alignment vertical="bottom"/>
    </xf>
    <xf numFmtId="0" fontId="0" fillId="2" borderId="5" applyNumberFormat="1" applyFont="1" applyFill="1" applyBorder="1" applyAlignment="1" applyProtection="0">
      <alignment vertical="bottom"/>
    </xf>
    <xf numFmtId="0" fontId="0" fillId="2" borderId="6" applyNumberFormat="1" applyFont="1" applyFill="1" applyBorder="1" applyAlignment="1" applyProtection="0">
      <alignment vertical="bottom"/>
    </xf>
    <xf numFmtId="49" fontId="4" fillId="2" borderId="6" applyNumberFormat="1" applyFont="1" applyFill="1" applyBorder="1" applyAlignment="1" applyProtection="0">
      <alignment horizontal="right" vertical="bottom"/>
    </xf>
    <xf numFmtId="0" fontId="0" fillId="2" borderId="7" applyNumberFormat="1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left" vertical="bottom"/>
    </xf>
    <xf numFmtId="62" fontId="0" fillId="2" borderId="1" applyNumberFormat="1" applyFont="1" applyFill="1" applyBorder="1" applyAlignment="1" applyProtection="0">
      <alignment horizontal="left" vertical="bottom"/>
    </xf>
    <xf numFmtId="0" fontId="4" fillId="2" borderId="6" applyNumberFormat="1" applyFont="1" applyFill="1" applyBorder="1" applyAlignment="1" applyProtection="0">
      <alignment horizontal="right" vertical="bottom"/>
    </xf>
    <xf numFmtId="0" fontId="4" fillId="2" borderId="1" applyNumberFormat="1" applyFont="1" applyFill="1" applyBorder="1" applyAlignment="1" applyProtection="0">
      <alignment vertical="bottom"/>
    </xf>
    <xf numFmtId="0" fontId="0" fillId="2" borderId="8" applyNumberFormat="1" applyFont="1" applyFill="1" applyBorder="1" applyAlignment="1" applyProtection="0">
      <alignment vertical="bottom"/>
    </xf>
    <xf numFmtId="0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right" vertical="bottom"/>
    </xf>
    <xf numFmtId="49" fontId="4" fillId="2" borderId="2" applyNumberFormat="1" applyFont="1" applyFill="1" applyBorder="1" applyAlignment="1" applyProtection="0">
      <alignment horizontal="center" vertical="bottom"/>
    </xf>
    <xf numFmtId="0" fontId="4" fillId="2" borderId="2" applyNumberFormat="1" applyFont="1" applyFill="1" applyBorder="1" applyAlignment="1" applyProtection="0">
      <alignment horizontal="center" vertical="bottom"/>
    </xf>
    <xf numFmtId="49" fontId="4" fillId="2" borderId="10" applyNumberFormat="1" applyFont="1" applyFill="1" applyBorder="1" applyAlignment="1" applyProtection="0">
      <alignment horizontal="left" vertical="bottom"/>
    </xf>
    <xf numFmtId="0" fontId="0" fillId="2" borderId="10" applyNumberFormat="1" applyFont="1" applyFill="1" applyBorder="1" applyAlignment="1" applyProtection="0">
      <alignment horizontal="center" vertical="bottom"/>
    </xf>
    <xf numFmtId="3" fontId="0" fillId="2" borderId="10" applyNumberFormat="1" applyFont="1" applyFill="1" applyBorder="1" applyAlignment="1" applyProtection="0">
      <alignment horizontal="center" vertical="bottom"/>
    </xf>
    <xf numFmtId="49" fontId="0" fillId="2" borderId="11" applyNumberFormat="1" applyFont="1" applyFill="1" applyBorder="1" applyAlignment="1" applyProtection="0">
      <alignment vertical="bottom"/>
    </xf>
    <xf numFmtId="49" fontId="0" fillId="2" borderId="12" applyNumberFormat="1" applyFont="1" applyFill="1" applyBorder="1" applyAlignment="1" applyProtection="0">
      <alignment vertical="bottom"/>
    </xf>
    <xf numFmtId="0" fontId="0" fillId="2" borderId="13" applyNumberFormat="1" applyFont="1" applyFill="1" applyBorder="1" applyAlignment="1" applyProtection="0">
      <alignment vertical="bottom"/>
    </xf>
    <xf numFmtId="3" fontId="0" fillId="2" borderId="11" applyNumberFormat="1" applyFont="1" applyFill="1" applyBorder="1" applyAlignment="1" applyProtection="0">
      <alignment vertical="bottom"/>
    </xf>
    <xf numFmtId="3" fontId="0" fillId="2" borderId="13" applyNumberFormat="1" applyFont="1" applyFill="1" applyBorder="1" applyAlignment="1" applyProtection="0">
      <alignment vertical="bottom"/>
    </xf>
    <xf numFmtId="49" fontId="0" fillId="2" borderId="14" applyNumberFormat="1" applyFont="1" applyFill="1" applyBorder="1" applyAlignment="1" applyProtection="0">
      <alignment vertical="bottom"/>
    </xf>
    <xf numFmtId="49" fontId="0" fillId="2" borderId="15" applyNumberFormat="1" applyFont="1" applyFill="1" applyBorder="1" applyAlignment="1" applyProtection="0">
      <alignment vertical="bottom"/>
    </xf>
    <xf numFmtId="3" fontId="0" fillId="2" borderId="16" applyNumberFormat="1" applyFont="1" applyFill="1" applyBorder="1" applyAlignment="1" applyProtection="0">
      <alignment vertical="bottom"/>
    </xf>
    <xf numFmtId="3" fontId="0" fillId="2" borderId="14" applyNumberFormat="1" applyFont="1" applyFill="1" applyBorder="1" applyAlignment="1" applyProtection="0">
      <alignment vertical="bottom"/>
    </xf>
    <xf numFmtId="0" fontId="4" fillId="2" borderId="17" applyNumberFormat="1" applyFont="1" applyFill="1" applyBorder="1" applyAlignment="1" applyProtection="0">
      <alignment vertical="bottom"/>
    </xf>
    <xf numFmtId="49" fontId="4" fillId="2" borderId="18" applyNumberFormat="1" applyFont="1" applyFill="1" applyBorder="1" applyAlignment="1" applyProtection="0">
      <alignment vertical="bottom"/>
    </xf>
    <xf numFmtId="61" fontId="4" fillId="2" borderId="18" applyNumberFormat="1" applyFont="1" applyFill="1" applyBorder="1" applyAlignment="1" applyProtection="0">
      <alignment vertical="bottom"/>
    </xf>
    <xf numFmtId="49" fontId="4" fillId="2" borderId="19" applyNumberFormat="1" applyFont="1" applyFill="1" applyBorder="1" applyAlignment="1" applyProtection="0">
      <alignment vertical="bottom"/>
    </xf>
    <xf numFmtId="0" fontId="5" fillId="2" borderId="19" applyNumberFormat="1" applyFont="1" applyFill="1" applyBorder="1" applyAlignment="1" applyProtection="0">
      <alignment vertical="bottom"/>
    </xf>
    <xf numFmtId="61" fontId="4" fillId="2" borderId="1" applyNumberFormat="1" applyFont="1" applyFill="1" applyBorder="1" applyAlignment="1" applyProtection="0">
      <alignment vertical="bottom"/>
    </xf>
    <xf numFmtId="0" fontId="4" fillId="2" borderId="20" applyNumberFormat="1" applyFont="1" applyFill="1" applyBorder="1" applyAlignment="1" applyProtection="0">
      <alignment vertical="bottom"/>
    </xf>
    <xf numFmtId="61" fontId="4" fillId="2" borderId="19" applyNumberFormat="1" applyFont="1" applyFill="1" applyBorder="1" applyAlignment="1" applyProtection="0">
      <alignment vertical="bottom"/>
    </xf>
    <xf numFmtId="61" fontId="4" fillId="2" borderId="21" applyNumberFormat="1" applyFont="1" applyFill="1" applyBorder="1" applyAlignment="1" applyProtection="0">
      <alignment vertical="bottom"/>
    </xf>
    <xf numFmtId="0" fontId="4" fillId="2" borderId="4" applyNumberFormat="1" applyFont="1" applyFill="1" applyBorder="1" applyAlignment="1" applyProtection="0">
      <alignment vertical="bottom"/>
    </xf>
    <xf numFmtId="61" fontId="4" fillId="2" borderId="4" applyNumberFormat="1" applyFont="1" applyFill="1" applyBorder="1" applyAlignment="1" applyProtection="0">
      <alignment vertical="bottom"/>
    </xf>
    <xf numFmtId="0" fontId="6" fillId="2" borderId="2" applyNumberFormat="1" applyFont="1" applyFill="1" applyBorder="1" applyAlignment="1" applyProtection="0">
      <alignment vertical="bottom"/>
    </xf>
    <xf numFmtId="0" fontId="0" fillId="2" borderId="17" applyNumberFormat="1" applyFont="1" applyFill="1" applyBorder="1" applyAlignment="1" applyProtection="0">
      <alignment vertical="bottom"/>
    </xf>
    <xf numFmtId="49" fontId="0" fillId="2" borderId="18" applyNumberFormat="1" applyFont="1" applyFill="1" applyBorder="1" applyAlignment="1" applyProtection="0">
      <alignment vertical="bottom"/>
    </xf>
    <xf numFmtId="61" fontId="0" fillId="2" borderId="18" applyNumberFormat="1" applyFont="1" applyFill="1" applyBorder="1" applyAlignment="1" applyProtection="0">
      <alignment vertical="bottom"/>
    </xf>
    <xf numFmtId="0" fontId="0" fillId="2" borderId="22" applyNumberFormat="1" applyFont="1" applyFill="1" applyBorder="1" applyAlignment="1" applyProtection="0">
      <alignment vertical="bottom"/>
    </xf>
    <xf numFmtId="61" fontId="0" fillId="2" borderId="22" applyNumberFormat="1" applyFont="1" applyFill="1" applyBorder="1" applyAlignment="1" applyProtection="0">
      <alignment vertical="bottom"/>
    </xf>
    <xf numFmtId="0" fontId="5" fillId="2" borderId="2" applyNumberFormat="1" applyFont="1" applyFill="1" applyBorder="1" applyAlignment="1" applyProtection="0">
      <alignment vertical="bottom"/>
    </xf>
    <xf numFmtId="0" fontId="0" fillId="2" borderId="19" applyNumberFormat="1" applyFont="1" applyFill="1" applyBorder="1" applyAlignment="1" applyProtection="0">
      <alignment vertical="bottom"/>
    </xf>
    <xf numFmtId="0" fontId="0" fillId="2" borderId="11" applyNumberFormat="1" applyFont="1" applyFill="1" applyBorder="1" applyAlignment="1" applyProtection="0">
      <alignment vertical="bottom"/>
    </xf>
    <xf numFmtId="61" fontId="0" fillId="2" borderId="13" applyNumberFormat="1" applyFont="1" applyFill="1" applyBorder="1" applyAlignment="1" applyProtection="0">
      <alignment vertical="bottom"/>
    </xf>
    <xf numFmtId="61" fontId="0" fillId="2" borderId="11" applyNumberFormat="1" applyFont="1" applyFill="1" applyBorder="1" applyAlignment="1" applyProtection="0">
      <alignment vertical="bottom"/>
    </xf>
    <xf numFmtId="49" fontId="4" fillId="2" borderId="10" applyNumberFormat="1" applyFont="1" applyFill="1" applyBorder="1" applyAlignment="1" applyProtection="0">
      <alignment vertical="bottom"/>
    </xf>
    <xf numFmtId="0" fontId="4" fillId="2" borderId="10" applyNumberFormat="1" applyFont="1" applyFill="1" applyBorder="1" applyAlignment="1" applyProtection="0">
      <alignment vertical="bottom"/>
    </xf>
    <xf numFmtId="61" fontId="4" fillId="2" borderId="10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3" fontId="0" fillId="2" borderId="1" applyNumberFormat="1" applyFont="1" applyFill="1" applyBorder="1" applyAlignment="1" applyProtection="0">
      <alignment vertical="bottom"/>
    </xf>
    <xf numFmtId="49" fontId="7" fillId="2" borderId="1" applyNumberFormat="1" applyFont="1" applyFill="1" applyBorder="1" applyAlignment="1" applyProtection="0">
      <alignment horizontal="right" vertical="bottom"/>
    </xf>
    <xf numFmtId="0" fontId="7" fillId="2" borderId="1" applyNumberFormat="1" applyFont="1" applyFill="1" applyBorder="1" applyAlignment="1" applyProtection="0">
      <alignment horizontal="center" vertical="bottom"/>
    </xf>
    <xf numFmtId="63" fontId="0" fillId="2" borderId="1" applyNumberFormat="1" applyFont="1" applyFill="1" applyBorder="1" applyAlignment="1" applyProtection="0">
      <alignment vertical="bottom"/>
    </xf>
    <xf numFmtId="49" fontId="7" fillId="2" borderId="1" applyNumberFormat="1" applyFont="1" applyFill="1" applyBorder="1" applyAlignment="1" applyProtection="0">
      <alignment horizontal="center" vertical="bottom"/>
    </xf>
    <xf numFmtId="1" fontId="7" fillId="2" borderId="1" applyNumberFormat="1" applyFont="1" applyFill="1" applyBorder="1" applyAlignment="1" applyProtection="0">
      <alignment horizontal="center" vertical="bottom"/>
    </xf>
    <xf numFmtId="0" fontId="0" fillId="2" borderId="1" applyNumberFormat="1" applyFont="1" applyFill="1" applyBorder="1" applyAlignment="1" applyProtection="0">
      <alignment horizontal="center" vertical="bottom"/>
    </xf>
    <xf numFmtId="0" fontId="7" fillId="2" borderId="1" applyNumberFormat="1" applyFont="1" applyFill="1" applyBorder="1" applyAlignment="1" applyProtection="0">
      <alignment vertical="bottom"/>
    </xf>
    <xf numFmtId="49" fontId="7" fillId="2" borderId="1" applyNumberFormat="1" applyFont="1" applyFill="1" applyBorder="1" applyAlignment="1" applyProtection="0">
      <alignment vertical="bottom"/>
    </xf>
    <xf numFmtId="61" fontId="0" fillId="2" borderId="1" applyNumberFormat="1" applyFont="1" applyFill="1" applyBorder="1" applyAlignment="1" applyProtection="0">
      <alignment vertical="bottom"/>
    </xf>
    <xf numFmtId="0" fontId="0" fillId="2" borderId="23" applyNumberFormat="1" applyFont="1" applyFill="1" applyBorder="1" applyAlignment="1" applyProtection="0">
      <alignment vertical="bottom"/>
    </xf>
    <xf numFmtId="0" fontId="8" fillId="2" borderId="1" applyNumberFormat="1" applyFont="1" applyFill="1" applyBorder="1" applyAlignment="1" applyProtection="0">
      <alignment vertical="bottom"/>
    </xf>
    <xf numFmtId="0" fontId="7" fillId="2" borderId="24" applyNumberFormat="1" applyFont="1" applyFill="1" applyBorder="1" applyAlignment="1" applyProtection="0">
      <alignment vertical="bottom"/>
    </xf>
    <xf numFmtId="49" fontId="7" fillId="3" borderId="25" applyNumberFormat="1" applyFont="1" applyFill="1" applyBorder="1" applyAlignment="1" applyProtection="0">
      <alignment horizontal="center" vertical="bottom"/>
    </xf>
    <xf numFmtId="2" fontId="7" fillId="3" borderId="25" applyNumberFormat="1" applyFont="1" applyFill="1" applyBorder="1" applyAlignment="1" applyProtection="0">
      <alignment horizontal="center" vertical="bottom"/>
    </xf>
    <xf numFmtId="49" fontId="7" fillId="4" borderId="25" applyNumberFormat="1" applyFont="1" applyFill="1" applyBorder="1" applyAlignment="1" applyProtection="0">
      <alignment horizontal="center" vertical="bottom"/>
    </xf>
    <xf numFmtId="0" fontId="7" fillId="4" borderId="25" applyNumberFormat="1" applyFont="1" applyFill="1" applyBorder="1" applyAlignment="1" applyProtection="0">
      <alignment horizontal="center" vertical="bottom"/>
    </xf>
    <xf numFmtId="0" fontId="7" fillId="4" borderId="26" applyNumberFormat="1" applyFont="1" applyFill="1" applyBorder="1" applyAlignment="1" applyProtection="0">
      <alignment horizontal="center" vertical="bottom"/>
    </xf>
    <xf numFmtId="0" fontId="7" fillId="2" borderId="27" applyNumberFormat="1" applyFont="1" applyFill="1" applyBorder="1" applyAlignment="1" applyProtection="0">
      <alignment horizontal="center" vertical="bottom"/>
    </xf>
    <xf numFmtId="0" fontId="7" fillId="2" borderId="2" applyNumberFormat="1" applyFont="1" applyFill="1" applyBorder="1" applyAlignment="1" applyProtection="0">
      <alignment horizontal="center" vertical="bottom"/>
    </xf>
    <xf numFmtId="1" fontId="7" fillId="2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horizontal="center" vertical="bottom"/>
    </xf>
    <xf numFmtId="49" fontId="7" fillId="3" borderId="28" applyNumberFormat="1" applyFont="1" applyFill="1" applyBorder="1" applyAlignment="1" applyProtection="0">
      <alignment horizontal="center" vertical="bottom"/>
    </xf>
    <xf numFmtId="49" fontId="7" fillId="4" borderId="28" applyNumberFormat="1" applyFont="1" applyFill="1" applyBorder="1" applyAlignment="1" applyProtection="0">
      <alignment horizontal="center" vertical="bottom"/>
    </xf>
    <xf numFmtId="49" fontId="7" fillId="4" borderId="29" applyNumberFormat="1" applyFont="1" applyFill="1" applyBorder="1" applyAlignment="1" applyProtection="0">
      <alignment horizontal="center" vertical="bottom"/>
    </xf>
    <xf numFmtId="49" fontId="7" fillId="2" borderId="27" applyNumberFormat="1" applyFont="1" applyFill="1" applyBorder="1" applyAlignment="1" applyProtection="0">
      <alignment horizontal="center" vertical="bottom"/>
    </xf>
    <xf numFmtId="49" fontId="7" fillId="2" borderId="4" applyNumberFormat="1" applyFont="1" applyFill="1" applyBorder="1" applyAlignment="1" applyProtection="0">
      <alignment horizontal="center" vertical="bottom"/>
    </xf>
    <xf numFmtId="0" fontId="4" fillId="2" borderId="10" applyNumberFormat="1" applyFont="1" applyFill="1" applyBorder="1" applyAlignment="1" applyProtection="0">
      <alignment horizontal="center" vertical="bottom"/>
    </xf>
    <xf numFmtId="63" fontId="4" fillId="2" borderId="10" applyNumberFormat="1" applyFont="1" applyFill="1" applyBorder="1" applyAlignment="1" applyProtection="0">
      <alignment horizontal="center" vertical="bottom"/>
    </xf>
    <xf numFmtId="3" fontId="4" fillId="2" borderId="10" applyNumberFormat="1" applyFont="1" applyFill="1" applyBorder="1" applyAlignment="1" applyProtection="0">
      <alignment horizontal="center" vertical="bottom"/>
    </xf>
    <xf numFmtId="0" fontId="4" fillId="2" borderId="1" applyNumberFormat="1" applyFont="1" applyFill="1" applyBorder="1" applyAlignment="1" applyProtection="0">
      <alignment horizontal="center" vertical="bottom"/>
    </xf>
    <xf numFmtId="0" fontId="1" fillId="2" borderId="1" applyNumberFormat="1" applyFont="1" applyFill="1" applyBorder="1" applyAlignment="1" applyProtection="0">
      <alignment horizontal="center" vertical="bottom"/>
    </xf>
    <xf numFmtId="0" fontId="1" fillId="2" borderId="30" applyNumberFormat="1" applyFont="1" applyFill="1" applyBorder="1" applyAlignment="1" applyProtection="0">
      <alignment horizontal="center" vertical="bottom"/>
    </xf>
    <xf numFmtId="1" fontId="1" fillId="2" borderId="1" applyNumberFormat="1" applyFont="1" applyFill="1" applyBorder="1" applyAlignment="1" applyProtection="0">
      <alignment horizontal="center" vertical="bottom"/>
    </xf>
    <xf numFmtId="49" fontId="4" fillId="2" borderId="11" applyNumberFormat="1" applyFont="1" applyFill="1" applyBorder="1" applyAlignment="1" applyProtection="0">
      <alignment vertical="bottom"/>
    </xf>
    <xf numFmtId="0" fontId="4" fillId="2" borderId="11" applyNumberFormat="1" applyFont="1" applyFill="1" applyBorder="1" applyAlignment="1" applyProtection="0">
      <alignment horizontal="left" vertical="bottom"/>
    </xf>
    <xf numFmtId="0" fontId="4" fillId="2" borderId="11" applyNumberFormat="1" applyFont="1" applyFill="1" applyBorder="1" applyAlignment="1" applyProtection="0">
      <alignment vertical="bottom"/>
    </xf>
    <xf numFmtId="63" fontId="4" fillId="2" borderId="11" applyNumberFormat="1" applyFont="1" applyFill="1" applyBorder="1" applyAlignment="1" applyProtection="0">
      <alignment vertical="bottom"/>
    </xf>
    <xf numFmtId="3" fontId="4" fillId="2" borderId="11" applyNumberFormat="1" applyFont="1" applyFill="1" applyBorder="1" applyAlignment="1" applyProtection="0">
      <alignment vertical="bottom"/>
    </xf>
    <xf numFmtId="63" fontId="0" fillId="2" borderId="11" applyNumberFormat="1" applyFont="1" applyFill="1" applyBorder="1" applyAlignment="1" applyProtection="0">
      <alignment vertical="bottom"/>
    </xf>
    <xf numFmtId="0" fontId="0" fillId="2" borderId="12" applyNumberFormat="1" applyFont="1" applyFill="1" applyBorder="1" applyAlignment="1" applyProtection="0">
      <alignment vertical="bottom"/>
    </xf>
    <xf numFmtId="0" fontId="0" fillId="2" borderId="10" applyNumberFormat="1" applyFont="1" applyFill="1" applyBorder="1" applyAlignment="1" applyProtection="0">
      <alignment vertical="bottom"/>
    </xf>
    <xf numFmtId="3" fontId="0" fillId="2" borderId="10" applyNumberFormat="1" applyFont="1" applyFill="1" applyBorder="1" applyAlignment="1" applyProtection="0">
      <alignment vertical="bottom"/>
    </xf>
    <xf numFmtId="63" fontId="0" fillId="2" borderId="10" applyNumberFormat="1" applyFont="1" applyFill="1" applyBorder="1" applyAlignment="1" applyProtection="0">
      <alignment vertical="bottom"/>
    </xf>
    <xf numFmtId="0" fontId="4" fillId="2" borderId="12" applyNumberFormat="1" applyFont="1" applyFill="1" applyBorder="1" applyAlignment="1" applyProtection="0">
      <alignment vertical="bottom"/>
    </xf>
    <xf numFmtId="3" fontId="4" fillId="2" borderId="10" applyNumberFormat="1" applyFont="1" applyFill="1" applyBorder="1" applyAlignment="1" applyProtection="0">
      <alignment vertical="bottom"/>
    </xf>
    <xf numFmtId="63" fontId="4" fillId="2" borderId="10" applyNumberFormat="1" applyFont="1" applyFill="1" applyBorder="1" applyAlignment="1" applyProtection="0">
      <alignment vertical="bottom"/>
    </xf>
    <xf numFmtId="0" fontId="7" fillId="2" borderId="1" applyNumberFormat="0" applyFont="1" applyFill="1" applyBorder="1" applyAlignment="1" applyProtection="0">
      <alignment horizontal="center" vertical="bottom"/>
    </xf>
    <xf numFmtId="49" fontId="4" fillId="2" borderId="12" applyNumberFormat="1" applyFont="1" applyFill="1" applyBorder="1" applyAlignment="1" applyProtection="0">
      <alignment vertical="bottom"/>
    </xf>
    <xf numFmtId="10" fontId="0" fillId="2" borderId="11" applyNumberFormat="1" applyFont="1" applyFill="1" applyBorder="1" applyAlignment="1" applyProtection="0">
      <alignment vertical="bottom"/>
    </xf>
    <xf numFmtId="10" fontId="0" fillId="2" borderId="1" applyNumberFormat="1" applyFont="1" applyFill="1" applyBorder="1" applyAlignment="1" applyProtection="0">
      <alignment vertical="bottom"/>
    </xf>
    <xf numFmtId="49" fontId="0" fillId="2" borderId="10" applyNumberFormat="1" applyFont="1" applyFill="1" applyBorder="1" applyAlignment="1" applyProtection="0">
      <alignment vertical="bottom"/>
    </xf>
    <xf numFmtId="10" fontId="0" fillId="2" borderId="10" applyNumberFormat="1" applyFont="1" applyFill="1" applyBorder="1" applyAlignment="1" applyProtection="0">
      <alignment vertical="bottom"/>
    </xf>
    <xf numFmtId="0" fontId="0" fillId="2" borderId="15" applyNumberFormat="1" applyFont="1" applyFill="1" applyBorder="1" applyAlignment="1" applyProtection="0">
      <alignment vertical="bottom"/>
    </xf>
    <xf numFmtId="0" fontId="0" fillId="2" borderId="31" applyNumberFormat="1" applyFont="1" applyFill="1" applyBorder="1" applyAlignment="1" applyProtection="0">
      <alignment vertical="bottom"/>
    </xf>
    <xf numFmtId="63" fontId="0" fillId="2" borderId="31" applyNumberFormat="1" applyFont="1" applyFill="1" applyBorder="1" applyAlignment="1" applyProtection="0">
      <alignment vertical="bottom"/>
    </xf>
    <xf numFmtId="3" fontId="0" fillId="2" borderId="31" applyNumberFormat="1" applyFont="1" applyFill="1" applyBorder="1" applyAlignment="1" applyProtection="0">
      <alignment vertical="bottom"/>
    </xf>
    <xf numFmtId="0" fontId="4" fillId="2" borderId="18" applyNumberFormat="1" applyFont="1" applyFill="1" applyBorder="1" applyAlignment="1" applyProtection="0">
      <alignment vertical="bottom"/>
    </xf>
    <xf numFmtId="63" fontId="4" fillId="2" borderId="18" applyNumberFormat="1" applyFont="1" applyFill="1" applyBorder="1" applyAlignment="1" applyProtection="0">
      <alignment vertical="bottom"/>
    </xf>
    <xf numFmtId="63" fontId="0" fillId="2" borderId="19" applyNumberFormat="1" applyFont="1" applyFill="1" applyBorder="1" applyAlignment="1" applyProtection="0">
      <alignment vertical="bottom"/>
    </xf>
    <xf numFmtId="0" fontId="6" fillId="2" borderId="10" applyNumberFormat="1" applyFont="1" applyFill="1" applyBorder="1" applyAlignment="1" applyProtection="0">
      <alignment vertical="bottom"/>
    </xf>
    <xf numFmtId="63" fontId="6" fillId="2" borderId="10" applyNumberFormat="1" applyFont="1" applyFill="1" applyBorder="1" applyAlignment="1" applyProtection="0">
      <alignment vertical="bottom"/>
    </xf>
    <xf numFmtId="1" fontId="0" fillId="2" borderId="11" applyNumberFormat="1" applyFont="1" applyFill="1" applyBorder="1" applyAlignment="1" applyProtection="0">
      <alignment vertical="bottom"/>
    </xf>
    <xf numFmtId="64" fontId="0" fillId="2" borderId="1" applyNumberFormat="1" applyFont="1" applyFill="1" applyBorder="1" applyAlignment="1" applyProtection="0">
      <alignment vertical="bottom"/>
    </xf>
    <xf numFmtId="64" fontId="4" fillId="2" borderId="1" applyNumberFormat="1" applyFont="1" applyFill="1" applyBorder="1" applyAlignment="1" applyProtection="0">
      <alignment vertical="bottom"/>
    </xf>
    <xf numFmtId="49" fontId="0" fillId="2" borderId="13" applyNumberFormat="1" applyFont="1" applyFill="1" applyBorder="1" applyAlignment="1" applyProtection="0">
      <alignment vertical="bottom"/>
    </xf>
    <xf numFmtId="3" fontId="0" fillId="2" borderId="12" applyNumberFormat="1" applyFont="1" applyFill="1" applyBorder="1" applyAlignment="1" applyProtection="0">
      <alignment vertical="bottom"/>
    </xf>
    <xf numFmtId="0" fontId="4" fillId="2" borderId="3" applyNumberFormat="1" applyFont="1" applyFill="1" applyBorder="1" applyAlignment="1" applyProtection="0">
      <alignment vertical="bottom"/>
    </xf>
    <xf numFmtId="49" fontId="4" fillId="2" borderId="4" applyNumberFormat="1" applyFont="1" applyFill="1" applyBorder="1" applyAlignment="1" applyProtection="0">
      <alignment vertical="bottom"/>
    </xf>
    <xf numFmtId="63" fontId="4" fillId="2" borderId="4" applyNumberFormat="1" applyFont="1" applyFill="1" applyBorder="1" applyAlignment="1" applyProtection="0">
      <alignment vertical="bottom"/>
    </xf>
    <xf numFmtId="3" fontId="4" fillId="2" borderId="4" applyNumberFormat="1" applyFont="1" applyFill="1" applyBorder="1" applyAlignment="1" applyProtection="0">
      <alignment vertical="bottom"/>
    </xf>
    <xf numFmtId="63" fontId="0" fillId="2" borderId="2" applyNumberFormat="1" applyFont="1" applyFill="1" applyBorder="1" applyAlignment="1" applyProtection="0">
      <alignment vertical="bottom"/>
    </xf>
    <xf numFmtId="3" fontId="0" fillId="2" borderId="2" applyNumberFormat="1" applyFont="1" applyFill="1" applyBorder="1" applyAlignment="1" applyProtection="0">
      <alignment vertical="bottom"/>
    </xf>
    <xf numFmtId="59" fontId="0" fillId="2" borderId="11" applyNumberFormat="1" applyFont="1" applyFill="1" applyBorder="1" applyAlignment="1" applyProtection="0">
      <alignment vertical="bottom"/>
    </xf>
    <xf numFmtId="49" fontId="0" fillId="2" borderId="11" applyNumberFormat="1" applyFont="1" applyFill="1" applyBorder="1" applyAlignment="1" applyProtection="0">
      <alignment horizontal="center" vertical="bottom"/>
    </xf>
    <xf numFmtId="2" fontId="0" fillId="2" borderId="11" applyNumberFormat="1" applyFont="1" applyFill="1" applyBorder="1" applyAlignment="1" applyProtection="0">
      <alignment horizontal="right" vertical="bottom"/>
    </xf>
    <xf numFmtId="3" fontId="0" fillId="2" borderId="11" applyNumberFormat="1" applyFont="1" applyFill="1" applyBorder="1" applyAlignment="1" applyProtection="0">
      <alignment horizontal="right" vertical="bottom"/>
    </xf>
    <xf numFmtId="1" fontId="0" fillId="2" borderId="11" applyNumberFormat="1" applyFont="1" applyFill="1" applyBorder="1" applyAlignment="1" applyProtection="0">
      <alignment horizontal="right" vertical="bottom"/>
    </xf>
    <xf numFmtId="3" fontId="0" fillId="2" borderId="10" applyNumberFormat="1" applyFont="1" applyFill="1" applyBorder="1" applyAlignment="1" applyProtection="0">
      <alignment horizontal="right" vertical="bottom"/>
    </xf>
    <xf numFmtId="1" fontId="0" fillId="2" borderId="10" applyNumberFormat="1" applyFont="1" applyFill="1" applyBorder="1" applyAlignment="1" applyProtection="0">
      <alignment horizontal="right" vertical="bottom"/>
    </xf>
    <xf numFmtId="65" fontId="0" fillId="2" borderId="11" applyNumberFormat="1" applyFont="1" applyFill="1" applyBorder="1" applyAlignment="1" applyProtection="0">
      <alignment vertical="bottom"/>
    </xf>
    <xf numFmtId="66" fontId="0" fillId="2" borderId="11" applyNumberFormat="1" applyFont="1" applyFill="1" applyBorder="1" applyAlignment="1" applyProtection="0">
      <alignment vertical="bottom"/>
    </xf>
    <xf numFmtId="0" fontId="9" fillId="2" borderId="1" applyNumberFormat="1" applyFont="1" applyFill="1" applyBorder="1" applyAlignment="1" applyProtection="0">
      <alignment vertical="bottom"/>
    </xf>
    <xf numFmtId="0" fontId="0" fillId="2" borderId="32" applyNumberFormat="1" applyFont="1" applyFill="1" applyBorder="1" applyAlignment="1" applyProtection="0">
      <alignment vertical="bottom"/>
    </xf>
    <xf numFmtId="49" fontId="0" fillId="2" borderId="32" applyNumberFormat="1" applyFont="1" applyFill="1" applyBorder="1" applyAlignment="1" applyProtection="0">
      <alignment vertical="bottom"/>
    </xf>
    <xf numFmtId="63" fontId="0" fillId="2" borderId="32" applyNumberFormat="1" applyFont="1" applyFill="1" applyBorder="1" applyAlignment="1" applyProtection="0">
      <alignment vertical="bottom"/>
    </xf>
    <xf numFmtId="61" fontId="0" fillId="2" borderId="32" applyNumberFormat="1" applyFont="1" applyFill="1" applyBorder="1" applyAlignment="1" applyProtection="0">
      <alignment vertical="bottom"/>
    </xf>
    <xf numFmtId="61" fontId="4" fillId="2" borderId="13" applyNumberFormat="1" applyFont="1" applyFill="1" applyBorder="1" applyAlignment="1" applyProtection="0">
      <alignment vertical="bottom"/>
    </xf>
    <xf numFmtId="63" fontId="0" fillId="2" borderId="4" applyNumberFormat="1" applyFont="1" applyFill="1" applyBorder="1" applyAlignment="1" applyProtection="0">
      <alignment vertical="bottom"/>
    </xf>
    <xf numFmtId="3" fontId="0" fillId="2" borderId="4" applyNumberFormat="1" applyFont="1" applyFill="1" applyBorder="1" applyAlignment="1" applyProtection="0">
      <alignment vertical="bottom"/>
    </xf>
    <xf numFmtId="63" fontId="5" fillId="2" borderId="2" applyNumberFormat="1" applyFont="1" applyFill="1" applyBorder="1" applyAlignment="1" applyProtection="0">
      <alignment vertical="bottom"/>
    </xf>
    <xf numFmtId="61" fontId="0" fillId="2" borderId="10" applyNumberFormat="1" applyFont="1" applyFill="1" applyBorder="1" applyAlignment="1" applyProtection="0">
      <alignment vertical="bottom"/>
    </xf>
    <xf numFmtId="4" fontId="0" fillId="2" borderId="11" applyNumberFormat="1" applyFont="1" applyFill="1" applyBorder="1" applyAlignment="1" applyProtection="0">
      <alignment vertical="bottom"/>
    </xf>
    <xf numFmtId="63" fontId="0" fillId="2" borderId="22" applyNumberFormat="1" applyFont="1" applyFill="1" applyBorder="1" applyAlignment="1" applyProtection="0">
      <alignment vertical="bottom"/>
    </xf>
    <xf numFmtId="3" fontId="0" fillId="2" borderId="22" applyNumberFormat="1" applyFont="1" applyFill="1" applyBorder="1" applyAlignment="1" applyProtection="0">
      <alignment vertical="bottom"/>
    </xf>
    <xf numFmtId="0" fontId="4" fillId="2" borderId="2" applyNumberFormat="1" applyFont="1" applyFill="1" applyBorder="1" applyAlignment="1" applyProtection="0">
      <alignment vertical="bottom"/>
    </xf>
    <xf numFmtId="0" fontId="4" fillId="2" borderId="13" applyNumberFormat="1" applyFont="1" applyFill="1" applyBorder="1" applyAlignment="1" applyProtection="0">
      <alignment vertical="bottom"/>
    </xf>
    <xf numFmtId="9" fontId="0" fillId="2" borderId="11" applyNumberFormat="1" applyFont="1" applyFill="1" applyBorder="1" applyAlignment="1" applyProtection="0">
      <alignment vertical="bottom"/>
    </xf>
    <xf numFmtId="9" fontId="0" fillId="2" borderId="4" applyNumberFormat="1" applyFont="1" applyFill="1" applyBorder="1" applyAlignment="1" applyProtection="0">
      <alignment vertical="bottom"/>
    </xf>
    <xf numFmtId="61" fontId="0" fillId="2" borderId="4" applyNumberFormat="1" applyFont="1" applyFill="1" applyBorder="1" applyAlignment="1" applyProtection="0">
      <alignment vertical="bottom"/>
    </xf>
    <xf numFmtId="63" fontId="4" fillId="2" borderId="1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horizontal="right" vertical="bottom"/>
    </xf>
    <xf numFmtId="14" fontId="0" fillId="2" borderId="1" applyNumberFormat="1" applyFont="1" applyFill="1" applyBorder="1" applyAlignment="1" applyProtection="0">
      <alignment vertical="bottom"/>
    </xf>
    <xf numFmtId="0" fontId="11" fillId="2" borderId="1" applyNumberFormat="1" applyFont="1" applyFill="1" applyBorder="1" applyAlignment="1" applyProtection="0">
      <alignment vertical="bottom"/>
    </xf>
    <xf numFmtId="49" fontId="11" fillId="2" borderId="1" applyNumberFormat="1" applyFont="1" applyFill="1" applyBorder="1" applyAlignment="1" applyProtection="0">
      <alignment vertical="bottom"/>
    </xf>
    <xf numFmtId="62" fontId="0" fillId="2" borderId="1" applyNumberFormat="1" applyFont="1" applyFill="1" applyBorder="1" applyAlignment="1" applyProtection="0">
      <alignment vertical="bottom"/>
    </xf>
    <xf numFmtId="9" fontId="0" fillId="2" borderId="1" applyNumberFormat="1" applyFont="1" applyFill="1" applyBorder="1" applyAlignment="1" applyProtection="0">
      <alignment vertical="bottom"/>
    </xf>
    <xf numFmtId="0" fontId="4" fillId="2" borderId="1" applyNumberFormat="1" applyFont="1" applyFill="1" applyBorder="1" applyAlignment="1" applyProtection="0">
      <alignment horizontal="right" vertical="bottom"/>
    </xf>
    <xf numFmtId="1" fontId="0" fillId="2" borderId="1" applyNumberFormat="1" applyFont="1" applyFill="1" applyBorder="1" applyAlignment="1" applyProtection="0">
      <alignment vertical="bottom"/>
    </xf>
    <xf numFmtId="0" fontId="11" fillId="2" borderId="1" applyNumberFormat="1" applyFont="1" applyFill="1" applyBorder="1" applyAlignment="1" applyProtection="0">
      <alignment horizontal="right" vertical="bottom"/>
    </xf>
    <xf numFmtId="49" fontId="4" fillId="2" borderId="23" applyNumberFormat="1" applyFont="1" applyFill="1" applyBorder="1" applyAlignment="1" applyProtection="0">
      <alignment vertical="bottom"/>
    </xf>
    <xf numFmtId="65" fontId="4" fillId="2" borderId="1" applyNumberFormat="1" applyFont="1" applyFill="1" applyBorder="1" applyAlignment="1" applyProtection="0">
      <alignment vertical="bottom"/>
    </xf>
    <xf numFmtId="0" fontId="0" fillId="2" borderId="24" applyNumberFormat="1" applyFont="1" applyFill="1" applyBorder="1" applyAlignment="1" applyProtection="0">
      <alignment vertical="bottom"/>
    </xf>
    <xf numFmtId="0" fontId="0" fillId="5" borderId="33" applyNumberFormat="1" applyFont="1" applyFill="1" applyBorder="1" applyAlignment="1" applyProtection="0">
      <alignment vertical="bottom"/>
    </xf>
    <xf numFmtId="0" fontId="0" fillId="4" borderId="33" applyNumberFormat="1" applyFont="1" applyFill="1" applyBorder="1" applyAlignment="1" applyProtection="0">
      <alignment vertical="bottom"/>
    </xf>
    <xf numFmtId="0" fontId="0" fillId="2" borderId="27" applyNumberFormat="1" applyFont="1" applyFill="1" applyBorder="1" applyAlignment="1" applyProtection="0">
      <alignment vertical="bottom"/>
    </xf>
    <xf numFmtId="49" fontId="4" fillId="2" borderId="27" applyNumberFormat="1" applyFont="1" applyFill="1" applyBorder="1" applyAlignment="1" applyProtection="0">
      <alignment vertical="bottom"/>
    </xf>
    <xf numFmtId="0" fontId="0" fillId="2" borderId="30" applyNumberFormat="1" applyFont="1" applyFill="1" applyBorder="1" applyAlignment="1" applyProtection="0">
      <alignment vertical="bottom"/>
    </xf>
    <xf numFmtId="49" fontId="0" fillId="2" borderId="24" applyNumberFormat="1" applyFont="1" applyFill="1" applyBorder="1" applyAlignment="1" applyProtection="0">
      <alignment vertical="bottom"/>
    </xf>
    <xf numFmtId="67" fontId="0" fillId="5" borderId="33" applyNumberFormat="1" applyFont="1" applyFill="1" applyBorder="1" applyAlignment="1" applyProtection="0">
      <alignment vertical="bottom"/>
    </xf>
    <xf numFmtId="49" fontId="4" fillId="2" borderId="1" applyNumberFormat="1" applyFont="1" applyFill="1" applyBorder="1" applyAlignment="1" applyProtection="0">
      <alignment horizontal="center" vertical="bottom"/>
    </xf>
    <xf numFmtId="66" fontId="0" fillId="2" borderId="1" applyNumberFormat="1" applyFont="1" applyFill="1" applyBorder="1" applyAlignment="1" applyProtection="0">
      <alignment vertical="bottom"/>
    </xf>
    <xf numFmtId="49" fontId="11" fillId="2" borderId="1" applyNumberFormat="1" applyFont="1" applyFill="1" applyBorder="1" applyAlignment="1" applyProtection="0">
      <alignment horizontal="left" vertical="bottom"/>
    </xf>
    <xf numFmtId="0" fontId="11" fillId="2" borderId="1" applyNumberFormat="1" applyFont="1" applyFill="1" applyBorder="1" applyAlignment="1" applyProtection="0">
      <alignment horizontal="left" vertical="bottom"/>
    </xf>
    <xf numFmtId="67" fontId="4" fillId="2" borderId="1" applyNumberFormat="1" applyFont="1" applyFill="1" applyBorder="1" applyAlignment="1" applyProtection="0">
      <alignment vertical="bottom"/>
    </xf>
    <xf numFmtId="49" fontId="4" fillId="2" borderId="2" applyNumberFormat="1" applyFont="1" applyFill="1" applyBorder="1" applyAlignment="1" applyProtection="0">
      <alignment horizontal="center" vertical="bottom" wrapText="1"/>
    </xf>
    <xf numFmtId="49" fontId="4" fillId="2" borderId="1" applyNumberFormat="1" applyFont="1" applyFill="1" applyBorder="1" applyAlignment="1" applyProtection="0">
      <alignment horizontal="center" vertical="bottom" wrapText="1"/>
    </xf>
    <xf numFmtId="66" fontId="4" fillId="2" borderId="4" applyNumberFormat="1" applyFont="1" applyFill="1" applyBorder="1" applyAlignment="1" applyProtection="0">
      <alignment horizontal="center" vertical="bottom" wrapText="1"/>
    </xf>
    <xf numFmtId="0" fontId="4" fillId="2" borderId="4" applyNumberFormat="1" applyFont="1" applyFill="1" applyBorder="1" applyAlignment="1" applyProtection="0">
      <alignment horizontal="center" vertical="bottom" wrapText="1"/>
    </xf>
    <xf numFmtId="65" fontId="4" fillId="2" borderId="4" applyNumberFormat="1" applyFont="1" applyFill="1" applyBorder="1" applyAlignment="1" applyProtection="0">
      <alignment horizontal="center" vertical="bottom" wrapText="1"/>
    </xf>
    <xf numFmtId="0" fontId="4" fillId="2" borderId="1" applyNumberFormat="1" applyFont="1" applyFill="1" applyBorder="1" applyAlignment="1" applyProtection="0">
      <alignment horizontal="center" vertical="bottom" wrapText="1"/>
    </xf>
    <xf numFmtId="66" fontId="4" fillId="2" borderId="1" applyNumberFormat="1" applyFont="1" applyFill="1" applyBorder="1" applyAlignment="1" applyProtection="0">
      <alignment horizontal="center" vertical="bottom" wrapText="1"/>
    </xf>
    <xf numFmtId="65" fontId="4" fillId="2" borderId="1" applyNumberFormat="1" applyFont="1" applyFill="1" applyBorder="1" applyAlignment="1" applyProtection="0">
      <alignment horizontal="center" vertical="bottom" wrapText="1"/>
    </xf>
    <xf numFmtId="65" fontId="0" fillId="2" borderId="1" applyNumberFormat="1" applyFont="1" applyFill="1" applyBorder="1" applyAlignment="1" applyProtection="0">
      <alignment vertical="bottom"/>
    </xf>
    <xf numFmtId="65" fontId="0" fillId="2" borderId="1" applyNumberFormat="1" applyFont="1" applyFill="1" applyBorder="1" applyAlignment="1" applyProtection="0">
      <alignment horizontal="center" vertical="bottom" wrapText="1"/>
    </xf>
    <xf numFmtId="66" fontId="0" fillId="2" borderId="4" applyNumberFormat="1" applyFont="1" applyFill="1" applyBorder="1" applyAlignment="1" applyProtection="0">
      <alignment vertical="bottom"/>
    </xf>
  </cellXfs>
  <cellStyles count="1">
    <cellStyle name="Normal" xfId="0" builtinId="0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ffdd0806"/>
      <rgbColor rgb="ffccffcc"/>
      <rgbColor rgb="ffffcc99"/>
      <rgbColor rgb="ff003366"/>
      <rgbColor rgb="fffcf30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30"/>
  <sheetViews>
    <sheetView workbookViewId="0" showGridLines="0" defaultGridColor="1"/>
  </sheetViews>
  <sheetFormatPr defaultColWidth="9.16667" defaultRowHeight="13.2" customHeight="1" outlineLevelRow="0" outlineLevelCol="0"/>
  <cols>
    <col min="1" max="1" width="10.6719" style="1" customWidth="1"/>
    <col min="2" max="2" width="55.6719" style="1" customWidth="1"/>
    <col min="3" max="3" width="7.5" style="1" customWidth="1"/>
    <col min="4" max="4" width="10.6719" style="1" customWidth="1"/>
    <col min="5" max="5" width="1.67188" style="1" customWidth="1"/>
    <col min="6" max="256" width="9.17188" style="1" customWidth="1"/>
  </cols>
  <sheetData>
    <row r="1" ht="16.6" customHeight="1">
      <c r="A1" t="s" s="2">
        <f>'Globals'!$C$4</f>
        <v>0</v>
      </c>
      <c r="B1" s="3"/>
      <c r="C1" s="3"/>
      <c r="D1" s="3"/>
      <c r="E1" s="3"/>
    </row>
    <row r="2" ht="16.6" customHeight="1">
      <c r="A2" s="4"/>
      <c r="B2" s="3"/>
      <c r="C2" s="3"/>
      <c r="D2" s="3"/>
      <c r="E2" s="3"/>
    </row>
    <row r="3" ht="13.65" customHeight="1">
      <c r="A3" t="s" s="5">
        <v>1</v>
      </c>
      <c r="B3" s="6"/>
      <c r="C3" s="3"/>
      <c r="D3" s="3"/>
      <c r="E3" s="3"/>
    </row>
    <row r="4" ht="13.65" customHeight="1">
      <c r="A4" t="s" s="5">
        <v>2</v>
      </c>
      <c r="B4" s="7"/>
      <c r="C4" s="3"/>
      <c r="D4" s="3"/>
      <c r="E4" s="3"/>
    </row>
    <row r="5" ht="13.65" customHeight="1">
      <c r="A5" t="s" s="5">
        <v>3</v>
      </c>
      <c r="B5" s="8"/>
      <c r="C5" s="3"/>
      <c r="D5" s="3"/>
      <c r="E5" s="3"/>
    </row>
    <row r="6" ht="13.65" customHeight="1">
      <c r="A6" t="s" s="5">
        <v>4</v>
      </c>
      <c r="B6" s="8"/>
      <c r="C6" s="3"/>
      <c r="D6" s="3"/>
      <c r="E6" s="3"/>
    </row>
    <row r="7" ht="13.65" customHeight="1">
      <c r="A7" t="s" s="5">
        <v>5</v>
      </c>
      <c r="B7" s="9"/>
      <c r="C7" s="3"/>
      <c r="D7" s="3"/>
      <c r="E7" s="3"/>
    </row>
    <row r="8" ht="13.65" customHeight="1">
      <c r="A8" s="3"/>
      <c r="B8" s="3"/>
      <c r="C8" s="3"/>
      <c r="D8" s="3"/>
      <c r="E8" s="3"/>
    </row>
    <row r="9" ht="13.65" customHeight="1">
      <c r="A9" t="s" s="10">
        <v>6</v>
      </c>
      <c r="B9" s="11"/>
      <c r="C9" s="11"/>
      <c r="D9" s="11"/>
      <c r="E9" s="3"/>
    </row>
    <row r="10" ht="13.65" customHeight="1">
      <c r="A10" t="s" s="12">
        <v>7</v>
      </c>
      <c r="B10" s="13"/>
      <c r="C10" s="14"/>
      <c r="D10" s="15"/>
      <c r="E10" s="16"/>
    </row>
    <row r="11" ht="13.65" customHeight="1">
      <c r="A11" t="s" s="17">
        <v>8</v>
      </c>
      <c r="B11" s="8"/>
      <c r="C11" s="3"/>
      <c r="D11" s="18"/>
      <c r="E11" s="16"/>
    </row>
    <row r="12" ht="13.65" customHeight="1">
      <c r="A12" t="s" s="17">
        <v>9</v>
      </c>
      <c r="B12" s="8"/>
      <c r="C12" s="3"/>
      <c r="D12" s="18"/>
      <c r="E12" s="16"/>
    </row>
    <row r="13" ht="13.65" customHeight="1">
      <c r="A13" t="s" s="17">
        <v>10</v>
      </c>
      <c r="B13" s="8"/>
      <c r="C13" s="3"/>
      <c r="D13" s="18"/>
      <c r="E13" s="16"/>
    </row>
    <row r="14" ht="13.65" customHeight="1">
      <c r="A14" t="s" s="17">
        <v>11</v>
      </c>
      <c r="B14" s="19"/>
      <c r="C14" s="3"/>
      <c r="D14" s="18"/>
      <c r="E14" s="16"/>
    </row>
    <row r="15" ht="13.65" customHeight="1">
      <c r="A15" t="s" s="17">
        <v>12</v>
      </c>
      <c r="B15" s="20"/>
      <c r="C15" s="3"/>
      <c r="D15" s="18"/>
      <c r="E15" s="16"/>
    </row>
    <row r="16" ht="13.65" customHeight="1">
      <c r="A16" s="21"/>
      <c r="B16" s="20"/>
      <c r="C16" s="3"/>
      <c r="D16" s="18"/>
      <c r="E16" s="16"/>
    </row>
    <row r="17" ht="13.65" customHeight="1">
      <c r="A17" t="s" s="17">
        <v>13</v>
      </c>
      <c r="B17" t="s" s="8">
        <v>14</v>
      </c>
      <c r="C17" s="3"/>
      <c r="D17" s="18"/>
      <c r="E17" s="16"/>
    </row>
    <row r="18" ht="13.65" customHeight="1">
      <c r="A18" s="16"/>
      <c r="B18" t="s" s="8">
        <v>15</v>
      </c>
      <c r="C18" s="3"/>
      <c r="D18" s="18"/>
      <c r="E18" s="16"/>
    </row>
    <row r="19" ht="13.65" customHeight="1">
      <c r="A19" s="16"/>
      <c r="B19" t="s" s="8">
        <v>16</v>
      </c>
      <c r="C19" s="3"/>
      <c r="D19" s="18"/>
      <c r="E19" s="16"/>
    </row>
    <row r="20" ht="13.65" customHeight="1">
      <c r="A20" s="16"/>
      <c r="B20" s="3"/>
      <c r="C20" s="3"/>
      <c r="D20" s="18"/>
      <c r="E20" s="16"/>
    </row>
    <row r="21" ht="13.65" customHeight="1">
      <c r="A21" t="s" s="17">
        <v>17</v>
      </c>
      <c r="B21" t="s" s="8">
        <v>18</v>
      </c>
      <c r="C21" s="3"/>
      <c r="D21" s="18"/>
      <c r="E21" s="16"/>
    </row>
    <row r="22" ht="13.65" customHeight="1">
      <c r="A22" s="21"/>
      <c r="B22" t="s" s="8">
        <v>19</v>
      </c>
      <c r="C22" s="3"/>
      <c r="D22" s="18"/>
      <c r="E22" s="16"/>
    </row>
    <row r="23" ht="13.65" customHeight="1">
      <c r="A23" s="21"/>
      <c r="B23" t="s" s="8">
        <v>20</v>
      </c>
      <c r="C23" s="3"/>
      <c r="D23" s="18"/>
      <c r="E23" s="16"/>
    </row>
    <row r="24" ht="13.65" customHeight="1">
      <c r="A24" s="21"/>
      <c r="B24" s="3"/>
      <c r="C24" s="3"/>
      <c r="D24" s="18"/>
      <c r="E24" s="16"/>
    </row>
    <row r="25" ht="13.65" customHeight="1">
      <c r="A25" s="21"/>
      <c r="B25" s="22"/>
      <c r="C25" s="3"/>
      <c r="D25" s="18"/>
      <c r="E25" s="16"/>
    </row>
    <row r="26" ht="13.65" customHeight="1">
      <c r="A26" t="s" s="17">
        <v>21</v>
      </c>
      <c r="B26" s="3"/>
      <c r="C26" s="3"/>
      <c r="D26" s="18"/>
      <c r="E26" s="16"/>
    </row>
    <row r="27" ht="13.65" customHeight="1">
      <c r="A27" s="16">
        <v>1</v>
      </c>
      <c r="B27" t="s" s="8">
        <v>22</v>
      </c>
      <c r="C27" s="3"/>
      <c r="D27" s="18"/>
      <c r="E27" s="16"/>
    </row>
    <row r="28" ht="13.65" customHeight="1">
      <c r="A28" s="16">
        <v>2</v>
      </c>
      <c r="B28" t="s" s="8">
        <v>23</v>
      </c>
      <c r="C28" s="3"/>
      <c r="D28" s="18"/>
      <c r="E28" s="16"/>
    </row>
    <row r="29" ht="13.65" customHeight="1">
      <c r="A29" s="16"/>
      <c r="B29" s="3"/>
      <c r="C29" s="3"/>
      <c r="D29" s="18"/>
      <c r="E29" s="16"/>
    </row>
    <row r="30" ht="13.65" customHeight="1">
      <c r="A30" s="23"/>
      <c r="B30" s="11"/>
      <c r="C30" s="11"/>
      <c r="D30" s="24"/>
      <c r="E30" s="16"/>
    </row>
  </sheetData>
  <conditionalFormatting sqref="B7">
    <cfRule type="cellIs" dxfId="0" priority="1" operator="lessThan" stopIfTrue="1">
      <formula>0</formula>
    </cfRule>
  </conditionalFormatting>
  <pageMargins left="1" right="1" top="0.65" bottom="0.65" header="0.5" footer="0.5"/>
  <pageSetup firstPageNumber="1" fitToHeight="1" fitToWidth="1" scale="100" useFirstPageNumber="0" orientation="portrait" pageOrder="downThenOver"/>
  <headerFooter>
    <oddHeader>&amp;R&amp;"Arial,Regular"&amp;10&amp;K000000&amp;"Arial,Bold"&amp;8&amp;P of &amp;N</oddHeader>
    <oddFooter>&amp;L&amp;"Arial,Bold"&amp;8&amp;K00000011/23/16 7:13 PM FV DETAILED BUDGET TEMPLATE.xls Coversheet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H112"/>
  <sheetViews>
    <sheetView workbookViewId="0" showGridLines="0" defaultGridColor="1"/>
  </sheetViews>
  <sheetFormatPr defaultColWidth="9.16667" defaultRowHeight="13.2" customHeight="1" outlineLevelRow="0" outlineLevelCol="0"/>
  <cols>
    <col min="1" max="1" width="10.6719" style="25" customWidth="1"/>
    <col min="2" max="2" width="55.6719" style="25" customWidth="1"/>
    <col min="3" max="3" width="7.5" style="25" customWidth="1"/>
    <col min="4" max="4" width="10.6719" style="25" customWidth="1"/>
    <col min="5" max="5" width="1.67188" style="25" customWidth="1"/>
    <col min="6" max="6" width="9.17188" style="25" customWidth="1"/>
    <col min="7" max="7" width="7.67188" style="25" customWidth="1"/>
    <col min="8" max="8" width="9.17188" style="25" customWidth="1"/>
    <col min="9" max="256" width="9.17188" style="25" customWidth="1"/>
  </cols>
  <sheetData>
    <row r="1" ht="16.6" customHeight="1">
      <c r="A1" t="s" s="2">
        <v>24</v>
      </c>
      <c r="B1" s="3"/>
      <c r="C1" s="3"/>
      <c r="D1" s="3"/>
      <c r="E1" s="3"/>
      <c r="F1" s="3"/>
      <c r="G1" s="3"/>
      <c r="H1" s="3"/>
    </row>
    <row r="2" ht="13.65" customHeight="1">
      <c r="A2" t="s" s="8">
        <v>1</v>
      </c>
      <c r="B2" s="6">
        <v>1</v>
      </c>
      <c r="C2" t="s" s="26">
        <v>25</v>
      </c>
      <c r="D2" t="s" s="8">
        <v>26</v>
      </c>
      <c r="E2" s="3"/>
      <c r="F2" s="3"/>
      <c r="G2" s="3"/>
      <c r="H2" s="3"/>
    </row>
    <row r="3" ht="13.65" customHeight="1">
      <c r="A3" t="s" s="8">
        <v>2</v>
      </c>
      <c r="B3" t="s" s="19">
        <v>27</v>
      </c>
      <c r="C3" t="s" s="26">
        <v>7</v>
      </c>
      <c r="D3" t="s" s="8">
        <v>28</v>
      </c>
      <c r="E3" s="3"/>
      <c r="F3" s="3"/>
      <c r="G3" s="3"/>
      <c r="H3" s="3"/>
    </row>
    <row r="4" ht="13.65" customHeight="1">
      <c r="A4" t="s" s="8">
        <v>3</v>
      </c>
      <c r="B4" t="s" s="8">
        <v>29</v>
      </c>
      <c r="C4" t="s" s="26">
        <v>30</v>
      </c>
      <c r="D4" t="s" s="8">
        <v>31</v>
      </c>
      <c r="E4" s="3"/>
      <c r="F4" s="3"/>
      <c r="G4" s="3"/>
      <c r="H4" s="3"/>
    </row>
    <row r="5" ht="13.65" customHeight="1">
      <c r="A5" t="s" s="8">
        <v>32</v>
      </c>
      <c r="B5" t="s" s="8">
        <v>29</v>
      </c>
      <c r="C5" t="s" s="26">
        <v>11</v>
      </c>
      <c r="D5" t="s" s="19">
        <v>33</v>
      </c>
      <c r="E5" s="3"/>
      <c r="F5" s="3"/>
      <c r="G5" s="3"/>
      <c r="H5" s="3"/>
    </row>
    <row r="6" ht="13.65" customHeight="1">
      <c r="A6" t="s" s="27">
        <v>34</v>
      </c>
      <c r="B6" t="s" s="27">
        <v>35</v>
      </c>
      <c r="C6" s="28"/>
      <c r="D6" t="s" s="27">
        <v>36</v>
      </c>
      <c r="E6" s="22"/>
      <c r="F6" s="3"/>
      <c r="G6" s="3"/>
      <c r="H6" s="3"/>
    </row>
    <row r="7" ht="13.65" customHeight="1">
      <c r="A7" t="s" s="29">
        <v>37</v>
      </c>
      <c r="B7" s="30"/>
      <c r="C7" s="31"/>
      <c r="D7" s="30">
        <v>0</v>
      </c>
      <c r="E7" s="3"/>
      <c r="F7" s="3"/>
      <c r="G7" s="3"/>
      <c r="H7" s="3"/>
    </row>
    <row r="8" ht="13.65" customHeight="1">
      <c r="A8" t="s" s="32">
        <v>38</v>
      </c>
      <c r="B8" t="s" s="33">
        <v>39</v>
      </c>
      <c r="C8" s="34"/>
      <c r="D8" s="35">
        <v>0</v>
      </c>
      <c r="E8" s="16"/>
      <c r="F8" s="3"/>
      <c r="G8" s="3"/>
      <c r="H8" s="3"/>
    </row>
    <row r="9" ht="13.65" customHeight="1">
      <c r="A9" t="s" s="32">
        <v>40</v>
      </c>
      <c r="B9" t="s" s="33">
        <v>41</v>
      </c>
      <c r="C9" s="36"/>
      <c r="D9" s="35">
        <f>'Budget'!H29</f>
        <v>0</v>
      </c>
      <c r="E9" s="16"/>
      <c r="F9" s="3"/>
      <c r="G9" s="3"/>
      <c r="H9" s="3"/>
    </row>
    <row r="10" ht="13.65" customHeight="1">
      <c r="A10" t="s" s="32">
        <v>42</v>
      </c>
      <c r="B10" t="s" s="33">
        <v>43</v>
      </c>
      <c r="C10" s="36"/>
      <c r="D10" s="35">
        <f>'Budget'!H38</f>
        <v>0</v>
      </c>
      <c r="E10" s="16"/>
      <c r="F10" s="3"/>
      <c r="G10" s="3"/>
      <c r="H10" s="3"/>
    </row>
    <row r="11" ht="13.65" customHeight="1">
      <c r="A11" t="s" s="32">
        <v>44</v>
      </c>
      <c r="B11" t="s" s="33">
        <v>45</v>
      </c>
      <c r="C11" s="36"/>
      <c r="D11" s="35">
        <v>0</v>
      </c>
      <c r="E11" s="16"/>
      <c r="F11" s="3"/>
      <c r="G11" s="3"/>
      <c r="H11" s="3"/>
    </row>
    <row r="12" ht="13.65" customHeight="1">
      <c r="A12" t="s" s="32">
        <v>46</v>
      </c>
      <c r="B12" t="s" s="33">
        <v>47</v>
      </c>
      <c r="C12" s="36"/>
      <c r="D12" s="35">
        <f>H112</f>
        <v>0</v>
      </c>
      <c r="E12" s="16"/>
      <c r="F12" s="3"/>
      <c r="G12" s="3"/>
      <c r="H12" s="3"/>
    </row>
    <row r="13" ht="14.15" customHeight="1">
      <c r="A13" t="s" s="37">
        <v>48</v>
      </c>
      <c r="B13" t="s" s="38">
        <v>49</v>
      </c>
      <c r="C13" s="39"/>
      <c r="D13" s="40"/>
      <c r="E13" s="16"/>
      <c r="F13" s="3"/>
      <c r="G13" s="3"/>
      <c r="H13" s="3"/>
    </row>
    <row r="14" ht="14.65" customHeight="1">
      <c r="A14" s="41"/>
      <c r="B14" t="s" s="42">
        <v>50</v>
      </c>
      <c r="C14" s="43"/>
      <c r="D14" s="43">
        <f>SUM(D8:D13)</f>
        <v>0</v>
      </c>
      <c r="E14" s="3"/>
      <c r="F14" s="3"/>
      <c r="G14" s="3"/>
      <c r="H14" s="3"/>
    </row>
    <row r="15" ht="15.1" customHeight="1">
      <c r="A15" t="s" s="44">
        <v>51</v>
      </c>
      <c r="B15" s="45"/>
      <c r="C15" s="45"/>
      <c r="D15" s="45"/>
      <c r="E15" s="3"/>
      <c r="F15" s="3"/>
      <c r="G15" s="3"/>
      <c r="H15" s="3"/>
    </row>
    <row r="16" ht="13.65" customHeight="1">
      <c r="A16" t="s" s="32">
        <v>52</v>
      </c>
      <c r="B16" t="s" s="33">
        <v>53</v>
      </c>
      <c r="C16" s="34"/>
      <c r="D16" s="35">
        <v>0</v>
      </c>
      <c r="E16" s="16"/>
      <c r="F16" s="3"/>
      <c r="G16" s="3"/>
      <c r="H16" s="3"/>
    </row>
    <row r="17" ht="13.65" customHeight="1">
      <c r="A17" t="s" s="32">
        <v>54</v>
      </c>
      <c r="B17" t="s" s="33">
        <v>55</v>
      </c>
      <c r="C17" s="36"/>
      <c r="D17" s="35">
        <v>0</v>
      </c>
      <c r="E17" s="16"/>
      <c r="F17" s="3"/>
      <c r="G17" s="3"/>
      <c r="H17" s="3"/>
    </row>
    <row r="18" ht="13.65" customHeight="1">
      <c r="A18" t="s" s="32">
        <v>56</v>
      </c>
      <c r="B18" t="s" s="33">
        <v>57</v>
      </c>
      <c r="C18" s="36"/>
      <c r="D18" s="35">
        <v>0</v>
      </c>
      <c r="E18" s="16"/>
      <c r="F18" s="3"/>
      <c r="G18" s="3"/>
      <c r="H18" s="3"/>
    </row>
    <row r="19" ht="13.65" customHeight="1">
      <c r="A19" t="s" s="32">
        <v>58</v>
      </c>
      <c r="B19" t="s" s="33">
        <v>59</v>
      </c>
      <c r="C19" s="36"/>
      <c r="D19" s="35">
        <v>0</v>
      </c>
      <c r="E19" s="16"/>
      <c r="F19" s="3"/>
      <c r="G19" s="3"/>
      <c r="H19" s="3"/>
    </row>
    <row r="20" ht="13.65" customHeight="1">
      <c r="A20" t="s" s="32">
        <v>60</v>
      </c>
      <c r="B20" t="s" s="33">
        <v>61</v>
      </c>
      <c r="C20" s="36"/>
      <c r="D20" s="35">
        <v>0</v>
      </c>
      <c r="E20" s="16"/>
      <c r="F20" s="3"/>
      <c r="G20" s="3"/>
      <c r="H20" s="3"/>
    </row>
    <row r="21" ht="13.65" customHeight="1">
      <c r="A21" t="s" s="32">
        <v>62</v>
      </c>
      <c r="B21" t="s" s="33">
        <v>63</v>
      </c>
      <c r="C21" s="36"/>
      <c r="D21" s="35">
        <v>0</v>
      </c>
      <c r="E21" s="16"/>
      <c r="F21" s="3"/>
      <c r="G21" s="3"/>
      <c r="H21" s="3"/>
    </row>
    <row r="22" ht="13.65" customHeight="1">
      <c r="A22" t="s" s="32">
        <v>64</v>
      </c>
      <c r="B22" t="s" s="33">
        <v>65</v>
      </c>
      <c r="C22" s="36"/>
      <c r="D22" s="35">
        <f>'Budget'!H262</f>
        <v>0</v>
      </c>
      <c r="E22" s="16"/>
      <c r="F22" s="3"/>
      <c r="G22" s="3"/>
      <c r="H22" s="3"/>
    </row>
    <row r="23" ht="13.65" customHeight="1">
      <c r="A23" t="s" s="32">
        <v>66</v>
      </c>
      <c r="B23" t="s" s="33">
        <v>67</v>
      </c>
      <c r="C23" s="36"/>
      <c r="D23" s="35">
        <v>0</v>
      </c>
      <c r="E23" s="16"/>
      <c r="F23" s="3"/>
      <c r="G23" s="3"/>
      <c r="H23" s="3"/>
    </row>
    <row r="24" ht="13.65" customHeight="1">
      <c r="A24" t="s" s="32">
        <v>68</v>
      </c>
      <c r="B24" t="s" s="33">
        <v>69</v>
      </c>
      <c r="C24" s="36"/>
      <c r="D24" s="35">
        <v>0</v>
      </c>
      <c r="E24" s="16"/>
      <c r="F24" s="3"/>
      <c r="G24" s="3"/>
      <c r="H24" s="3"/>
    </row>
    <row r="25" ht="13.65" customHeight="1">
      <c r="A25" t="s" s="32">
        <v>70</v>
      </c>
      <c r="B25" t="s" s="33">
        <v>71</v>
      </c>
      <c r="C25" s="36"/>
      <c r="D25" s="35">
        <v>0</v>
      </c>
      <c r="E25" s="16"/>
      <c r="F25" s="3"/>
      <c r="G25" s="3"/>
      <c r="H25" s="3"/>
    </row>
    <row r="26" ht="13.65" customHeight="1">
      <c r="A26" t="s" s="32">
        <v>72</v>
      </c>
      <c r="B26" t="s" s="33">
        <v>73</v>
      </c>
      <c r="C26" s="36"/>
      <c r="D26" s="35">
        <v>0</v>
      </c>
      <c r="E26" s="16"/>
      <c r="F26" s="3"/>
      <c r="G26" s="3"/>
      <c r="H26" s="3"/>
    </row>
    <row r="27" ht="13.65" customHeight="1">
      <c r="A27" t="s" s="32">
        <v>74</v>
      </c>
      <c r="B27" t="s" s="33">
        <v>75</v>
      </c>
      <c r="C27" s="36"/>
      <c r="D27" s="35">
        <v>0</v>
      </c>
      <c r="E27" s="16"/>
      <c r="F27" s="3"/>
      <c r="G27" s="3"/>
      <c r="H27" s="3"/>
    </row>
    <row r="28" ht="13.65" customHeight="1">
      <c r="A28" t="s" s="32">
        <v>76</v>
      </c>
      <c r="B28" t="s" s="33">
        <v>77</v>
      </c>
      <c r="C28" s="36"/>
      <c r="D28" s="35">
        <v>0</v>
      </c>
      <c r="E28" s="16"/>
      <c r="F28" s="3"/>
      <c r="G28" s="3"/>
      <c r="H28" s="3"/>
    </row>
    <row r="29" ht="13.65" customHeight="1">
      <c r="A29" t="s" s="32">
        <v>78</v>
      </c>
      <c r="B29" t="s" s="33">
        <v>79</v>
      </c>
      <c r="C29" s="36"/>
      <c r="D29" s="35">
        <v>0</v>
      </c>
      <c r="E29" s="16"/>
      <c r="F29" s="3"/>
      <c r="G29" s="3"/>
      <c r="H29" s="3"/>
    </row>
    <row r="30" ht="13.65" customHeight="1">
      <c r="A30" t="s" s="32">
        <v>80</v>
      </c>
      <c r="B30" t="s" s="33">
        <v>81</v>
      </c>
      <c r="C30" s="36"/>
      <c r="D30" s="35">
        <v>0</v>
      </c>
      <c r="E30" s="16"/>
      <c r="F30" s="3"/>
      <c r="G30" s="3"/>
      <c r="H30" s="3"/>
    </row>
    <row r="31" ht="13.65" customHeight="1">
      <c r="A31" t="s" s="32">
        <v>82</v>
      </c>
      <c r="B31" t="s" s="33">
        <v>83</v>
      </c>
      <c r="C31" s="36"/>
      <c r="D31" s="35">
        <v>0</v>
      </c>
      <c r="E31" s="16"/>
      <c r="F31" s="3"/>
      <c r="G31" s="3"/>
      <c r="H31" s="3"/>
    </row>
    <row r="32" ht="13.65" customHeight="1">
      <c r="A32" t="s" s="32">
        <v>84</v>
      </c>
      <c r="B32" t="s" s="33">
        <v>85</v>
      </c>
      <c r="C32" s="36"/>
      <c r="D32" s="35">
        <v>0</v>
      </c>
      <c r="E32" s="16"/>
      <c r="F32" s="3"/>
      <c r="G32" s="3"/>
      <c r="H32" s="3"/>
    </row>
    <row r="33" ht="13.65" customHeight="1">
      <c r="A33" t="s" s="32">
        <v>86</v>
      </c>
      <c r="B33" t="s" s="33">
        <v>87</v>
      </c>
      <c r="C33" s="36"/>
      <c r="D33" s="35">
        <v>0</v>
      </c>
      <c r="E33" s="16"/>
      <c r="F33" s="3"/>
      <c r="G33" s="3"/>
      <c r="H33" s="3"/>
    </row>
    <row r="34" ht="13.65" customHeight="1">
      <c r="A34" t="s" s="32">
        <v>88</v>
      </c>
      <c r="B34" t="s" s="33">
        <v>89</v>
      </c>
      <c r="C34" s="36"/>
      <c r="D34" s="35">
        <v>0</v>
      </c>
      <c r="E34" s="16"/>
      <c r="F34" s="3"/>
      <c r="G34" s="3"/>
      <c r="H34" s="3"/>
    </row>
    <row r="35" ht="13.65" customHeight="1">
      <c r="A35" t="s" s="32">
        <v>90</v>
      </c>
      <c r="B35" t="s" s="33">
        <v>91</v>
      </c>
      <c r="C35" s="36"/>
      <c r="D35" s="35">
        <v>0</v>
      </c>
      <c r="E35" s="16"/>
      <c r="F35" s="3"/>
      <c r="G35" s="3"/>
      <c r="H35" s="3"/>
    </row>
    <row r="36" ht="14.15" customHeight="1">
      <c r="A36" t="s" s="37">
        <v>92</v>
      </c>
      <c r="B36" t="s" s="38">
        <v>93</v>
      </c>
      <c r="C36" s="39"/>
      <c r="D36" s="40">
        <f>'Budget'!H484</f>
        <v>0</v>
      </c>
      <c r="E36" s="16"/>
      <c r="F36" s="3"/>
      <c r="G36" s="3"/>
      <c r="H36" s="3"/>
    </row>
    <row r="37" ht="14.65" customHeight="1">
      <c r="A37" s="41"/>
      <c r="B37" t="s" s="42">
        <v>94</v>
      </c>
      <c r="C37" s="43"/>
      <c r="D37" s="43">
        <v>0</v>
      </c>
      <c r="E37" s="3"/>
      <c r="F37" s="46"/>
      <c r="G37" s="3"/>
      <c r="H37" s="3"/>
    </row>
    <row r="38" ht="14.15" customHeight="1">
      <c r="A38" s="47"/>
      <c r="B38" t="s" s="44">
        <v>95</v>
      </c>
      <c r="C38" s="48"/>
      <c r="D38" s="49">
        <f>SUM(D37,D14)</f>
        <v>0</v>
      </c>
      <c r="E38" s="16"/>
      <c r="F38" s="3"/>
      <c r="G38" s="3"/>
      <c r="H38" s="3"/>
    </row>
    <row r="39" ht="13.65" customHeight="1">
      <c r="A39" s="50"/>
      <c r="B39" s="50"/>
      <c r="C39" s="51"/>
      <c r="D39" s="51"/>
      <c r="E39" s="3"/>
      <c r="F39" s="3"/>
      <c r="G39" s="3"/>
      <c r="H39" s="3"/>
    </row>
    <row r="40" ht="14.6" customHeight="1">
      <c r="A40" t="s" s="10">
        <v>96</v>
      </c>
      <c r="B40" s="52"/>
      <c r="C40" s="52"/>
      <c r="D40" s="52"/>
      <c r="E40" s="3"/>
      <c r="F40" s="3"/>
      <c r="G40" s="3"/>
      <c r="H40" s="3"/>
    </row>
    <row r="41" ht="13.65" customHeight="1">
      <c r="A41" t="s" s="32">
        <v>97</v>
      </c>
      <c r="B41" t="s" s="33">
        <v>98</v>
      </c>
      <c r="C41" s="36"/>
      <c r="D41" s="35">
        <v>0</v>
      </c>
      <c r="E41" s="16"/>
      <c r="F41" s="3"/>
      <c r="G41" s="3"/>
      <c r="H41" s="3"/>
    </row>
    <row r="42" ht="13.65" customHeight="1">
      <c r="A42" t="s" s="32">
        <v>99</v>
      </c>
      <c r="B42" t="s" s="33">
        <v>100</v>
      </c>
      <c r="C42" s="34"/>
      <c r="D42" s="35">
        <v>0</v>
      </c>
      <c r="E42" s="16"/>
      <c r="F42" s="3"/>
      <c r="G42" s="3"/>
      <c r="H42" s="3"/>
    </row>
    <row r="43" ht="13.65" customHeight="1">
      <c r="A43" t="s" s="32">
        <v>101</v>
      </c>
      <c r="B43" t="s" s="33">
        <v>102</v>
      </c>
      <c r="C43" s="36"/>
      <c r="D43" s="35">
        <v>0</v>
      </c>
      <c r="E43" s="16"/>
      <c r="F43" s="3"/>
      <c r="G43" s="3"/>
      <c r="H43" s="3"/>
    </row>
    <row r="44" ht="13.65" customHeight="1">
      <c r="A44" t="s" s="32">
        <v>103</v>
      </c>
      <c r="B44" t="s" s="33">
        <v>104</v>
      </c>
      <c r="C44" s="36"/>
      <c r="D44" s="35">
        <f>'Budget'!H549</f>
        <v>0</v>
      </c>
      <c r="E44" s="16"/>
      <c r="F44" s="3"/>
      <c r="G44" s="3"/>
      <c r="H44" s="3"/>
    </row>
    <row r="45" ht="13.65" customHeight="1">
      <c r="A45" t="s" s="32">
        <v>105</v>
      </c>
      <c r="B45" t="s" s="33">
        <v>106</v>
      </c>
      <c r="C45" s="36"/>
      <c r="D45" s="35">
        <v>0</v>
      </c>
      <c r="E45" s="16"/>
      <c r="F45" s="3"/>
      <c r="G45" s="3"/>
      <c r="H45" s="3"/>
    </row>
    <row r="46" ht="13.65" customHeight="1">
      <c r="A46" t="s" s="32">
        <v>107</v>
      </c>
      <c r="B46" t="s" s="33">
        <v>108</v>
      </c>
      <c r="C46" s="36"/>
      <c r="D46" s="35">
        <f>'Budget'!H575</f>
        <v>0</v>
      </c>
      <c r="E46" s="16"/>
      <c r="F46" s="3"/>
      <c r="G46" s="3"/>
      <c r="H46" s="3"/>
    </row>
    <row r="47" ht="13.65" customHeight="1">
      <c r="A47" t="s" s="32">
        <v>109</v>
      </c>
      <c r="B47" t="s" s="33">
        <v>110</v>
      </c>
      <c r="C47" s="36"/>
      <c r="D47" s="35">
        <f>'Budget'!H585</f>
        <v>0</v>
      </c>
      <c r="E47" s="16"/>
      <c r="F47" s="3"/>
      <c r="G47" s="3"/>
      <c r="H47" s="3"/>
    </row>
    <row r="48" ht="14.15" customHeight="1">
      <c r="A48" t="s" s="37">
        <v>111</v>
      </c>
      <c r="B48" t="s" s="38">
        <v>112</v>
      </c>
      <c r="C48" s="39"/>
      <c r="D48" s="40">
        <f>'Budget'!H595</f>
        <v>0</v>
      </c>
      <c r="E48" s="16"/>
      <c r="F48" s="3"/>
      <c r="G48" s="3"/>
      <c r="H48" s="3"/>
    </row>
    <row r="49" ht="14.65" customHeight="1">
      <c r="A49" s="53"/>
      <c r="B49" t="s" s="54">
        <v>113</v>
      </c>
      <c r="C49" s="55"/>
      <c r="D49" s="55">
        <v>0</v>
      </c>
      <c r="E49" s="3"/>
      <c r="F49" s="3"/>
      <c r="G49" s="3"/>
      <c r="H49" s="3"/>
    </row>
    <row r="50" ht="14.15" customHeight="1">
      <c r="A50" s="56"/>
      <c r="B50" s="56"/>
      <c r="C50" s="57"/>
      <c r="D50" s="57"/>
      <c r="E50" s="3"/>
      <c r="F50" s="3"/>
      <c r="G50" s="3"/>
      <c r="H50" s="3"/>
    </row>
    <row r="51" ht="14.6" customHeight="1">
      <c r="A51" t="s" s="10">
        <v>114</v>
      </c>
      <c r="B51" s="58"/>
      <c r="C51" s="58"/>
      <c r="D51" s="58"/>
      <c r="E51" s="3"/>
      <c r="F51" s="3"/>
      <c r="G51" s="3"/>
      <c r="H51" s="3"/>
    </row>
    <row r="52" ht="13.65" customHeight="1">
      <c r="A52" t="s" s="32">
        <v>115</v>
      </c>
      <c r="B52" t="s" s="33">
        <v>116</v>
      </c>
      <c r="C52" s="36"/>
      <c r="D52" s="35">
        <f>'Budget'!H607</f>
        <v>0</v>
      </c>
      <c r="E52" s="16"/>
      <c r="F52" s="3"/>
      <c r="G52" s="3"/>
      <c r="H52" s="3"/>
    </row>
    <row r="53" ht="13.65" customHeight="1">
      <c r="A53" t="s" s="32">
        <v>117</v>
      </c>
      <c r="B53" t="s" s="33">
        <v>118</v>
      </c>
      <c r="C53" s="36"/>
      <c r="D53" s="35">
        <f>'Budget'!H617</f>
        <v>0</v>
      </c>
      <c r="E53" s="16"/>
      <c r="F53" s="3"/>
      <c r="G53" s="3"/>
      <c r="H53" s="3"/>
    </row>
    <row r="54" ht="13.65" customHeight="1">
      <c r="A54" t="s" s="32">
        <v>119</v>
      </c>
      <c r="B54" t="s" s="33">
        <v>120</v>
      </c>
      <c r="C54" s="36"/>
      <c r="D54" s="35">
        <f>'Budget'!H636</f>
        <v>0</v>
      </c>
      <c r="E54" s="16"/>
      <c r="F54" s="3"/>
      <c r="G54" s="3"/>
      <c r="H54" s="3"/>
    </row>
    <row r="55" ht="13.65" customHeight="1">
      <c r="A55" t="s" s="32">
        <v>121</v>
      </c>
      <c r="B55" t="s" s="33">
        <v>122</v>
      </c>
      <c r="C55" s="36"/>
      <c r="D55" s="35">
        <f>'Budget'!H646</f>
        <v>0</v>
      </c>
      <c r="E55" s="16"/>
      <c r="F55" s="3"/>
      <c r="G55" s="3"/>
      <c r="H55" s="3"/>
    </row>
    <row r="56" ht="13.65" customHeight="1">
      <c r="A56" t="s" s="32">
        <v>123</v>
      </c>
      <c r="B56" t="s" s="33">
        <v>124</v>
      </c>
      <c r="C56" s="36"/>
      <c r="D56" s="35">
        <f>'Budget'!H657</f>
        <v>0</v>
      </c>
      <c r="E56" s="16"/>
      <c r="F56" s="3"/>
      <c r="G56" s="3"/>
      <c r="H56" s="3"/>
    </row>
    <row r="57" ht="13.65" customHeight="1">
      <c r="A57" t="s" s="32">
        <v>125</v>
      </c>
      <c r="B57" t="s" s="33">
        <v>126</v>
      </c>
      <c r="C57" s="36"/>
      <c r="D57" s="35">
        <f>'Budget'!H668</f>
        <v>0</v>
      </c>
      <c r="E57" s="16"/>
      <c r="F57" s="3"/>
      <c r="G57" s="3"/>
      <c r="H57" s="3"/>
    </row>
    <row r="58" ht="13.65" customHeight="1">
      <c r="A58" t="s" s="32">
        <v>127</v>
      </c>
      <c r="B58" t="s" s="33">
        <v>128</v>
      </c>
      <c r="C58" s="36"/>
      <c r="D58" s="35">
        <f>'Budget'!H676</f>
        <v>0</v>
      </c>
      <c r="E58" s="16"/>
      <c r="F58" s="3"/>
      <c r="G58" s="3"/>
      <c r="H58" s="3"/>
    </row>
    <row r="59" ht="13.65" customHeight="1">
      <c r="A59" t="s" s="32">
        <v>129</v>
      </c>
      <c r="B59" t="s" s="33">
        <v>130</v>
      </c>
      <c r="C59" s="36"/>
      <c r="D59" s="35">
        <f>'Budget'!H683</f>
        <v>0</v>
      </c>
      <c r="E59" s="16"/>
      <c r="F59" s="3"/>
      <c r="G59" s="3"/>
      <c r="H59" s="3"/>
    </row>
    <row r="60" ht="13.65" customHeight="1">
      <c r="A60" t="s" s="32">
        <v>131</v>
      </c>
      <c r="B60" t="s" s="33">
        <v>132</v>
      </c>
      <c r="C60" s="36"/>
      <c r="D60" s="35">
        <f>'Budget'!H689</f>
        <v>0</v>
      </c>
      <c r="E60" s="16"/>
      <c r="F60" s="3"/>
      <c r="G60" s="3"/>
      <c r="H60" s="3"/>
    </row>
    <row r="61" ht="13.65" customHeight="1">
      <c r="A61" t="s" s="32">
        <v>133</v>
      </c>
      <c r="B61" t="s" s="33">
        <v>134</v>
      </c>
      <c r="C61" s="36"/>
      <c r="D61" s="35">
        <f>'Budget'!H699</f>
        <v>0</v>
      </c>
      <c r="E61" s="16"/>
      <c r="F61" s="3"/>
      <c r="G61" s="3"/>
      <c r="H61" s="3"/>
    </row>
    <row r="62" ht="13.65" customHeight="1">
      <c r="A62" t="s" s="32">
        <v>135</v>
      </c>
      <c r="B62" t="s" s="33">
        <v>136</v>
      </c>
      <c r="C62" s="36"/>
      <c r="D62" s="35">
        <f>'Budget'!H706</f>
        <v>0</v>
      </c>
      <c r="E62" s="16"/>
      <c r="F62" s="3"/>
      <c r="G62" s="3"/>
      <c r="H62" s="3"/>
    </row>
    <row r="63" ht="14.15" customHeight="1">
      <c r="A63" t="s" s="37">
        <v>137</v>
      </c>
      <c r="B63" t="s" s="38">
        <v>138</v>
      </c>
      <c r="C63" s="39"/>
      <c r="D63" s="40">
        <f>'Budget'!H716</f>
        <v>0</v>
      </c>
      <c r="E63" s="16"/>
      <c r="F63" s="3"/>
      <c r="G63" s="3"/>
      <c r="H63" s="3"/>
    </row>
    <row r="64" ht="14.65" customHeight="1">
      <c r="A64" s="41"/>
      <c r="B64" t="s" s="42">
        <v>139</v>
      </c>
      <c r="C64" s="43"/>
      <c r="D64" s="43">
        <f>SUM(D52:D63)</f>
        <v>0</v>
      </c>
      <c r="E64" s="3"/>
      <c r="F64" s="3"/>
      <c r="G64" s="3"/>
      <c r="H64" s="3"/>
    </row>
    <row r="65" ht="14.15" customHeight="1">
      <c r="A65" s="59"/>
      <c r="B65" s="59"/>
      <c r="C65" s="59"/>
      <c r="D65" s="59"/>
      <c r="E65" s="3"/>
      <c r="F65" s="3"/>
      <c r="G65" s="3"/>
      <c r="H65" s="3"/>
    </row>
    <row r="66" ht="13.65" customHeight="1">
      <c r="A66" s="60"/>
      <c r="B66" t="s" s="33">
        <v>140</v>
      </c>
      <c r="C66" s="61"/>
      <c r="D66" s="62">
        <f>D38</f>
        <v>0</v>
      </c>
      <c r="E66" s="16"/>
      <c r="F66" s="3"/>
      <c r="G66" s="3"/>
      <c r="H66" s="3"/>
    </row>
    <row r="67" ht="13.65" customHeight="1">
      <c r="A67" s="60"/>
      <c r="B67" t="s" s="33">
        <v>141</v>
      </c>
      <c r="C67" s="61"/>
      <c r="D67" s="62">
        <f>D49</f>
        <v>0</v>
      </c>
      <c r="E67" s="16"/>
      <c r="F67" s="3"/>
      <c r="G67" s="3"/>
      <c r="H67" s="3"/>
    </row>
    <row r="68" ht="13.65" customHeight="1">
      <c r="A68" s="60"/>
      <c r="B68" t="s" s="33">
        <v>142</v>
      </c>
      <c r="C68" s="61"/>
      <c r="D68" s="62">
        <f>D64</f>
        <v>0</v>
      </c>
      <c r="E68" s="16"/>
      <c r="F68" s="3"/>
      <c r="G68" s="3"/>
      <c r="H68" s="3"/>
    </row>
    <row r="69" ht="13.65" customHeight="1">
      <c r="A69" s="60"/>
      <c r="B69" t="s" s="33">
        <v>143</v>
      </c>
      <c r="C69" s="61"/>
      <c r="D69" s="62">
        <f>'Budget'!H724</f>
        <v>0</v>
      </c>
      <c r="E69" s="16"/>
      <c r="F69" s="3"/>
      <c r="G69" s="3"/>
      <c r="H69" s="3"/>
    </row>
    <row r="70" ht="13.65" customHeight="1">
      <c r="A70" s="60"/>
      <c r="B70" t="s" s="33">
        <v>144</v>
      </c>
      <c r="C70" s="61"/>
      <c r="D70" s="62">
        <f>'Budget'!H723</f>
        <v>0</v>
      </c>
      <c r="E70" s="16"/>
      <c r="F70" s="3"/>
      <c r="G70" s="3"/>
      <c r="H70" s="3"/>
    </row>
    <row r="71" ht="13.65" customHeight="1">
      <c r="A71" t="s" s="63">
        <v>145</v>
      </c>
      <c r="B71" s="64"/>
      <c r="C71" s="65"/>
      <c r="D71" s="65">
        <f>SUM(D66:D70)</f>
        <v>0</v>
      </c>
      <c r="E71" s="3"/>
      <c r="F71" s="3"/>
      <c r="G71" s="3"/>
      <c r="H71" s="3"/>
    </row>
    <row r="72" ht="13.65" customHeight="1">
      <c r="A72" s="50"/>
      <c r="B72" s="50"/>
      <c r="C72" s="51"/>
      <c r="D72" s="51"/>
      <c r="E72" s="3"/>
      <c r="F72" s="3"/>
      <c r="G72" s="3"/>
      <c r="H72" s="3"/>
    </row>
    <row r="73" ht="13.65" customHeight="1">
      <c r="A73" s="3"/>
      <c r="B73" s="3"/>
      <c r="C73" s="3"/>
      <c r="D73" s="3"/>
      <c r="E73" s="3"/>
      <c r="F73" s="3"/>
      <c r="G73" s="3"/>
      <c r="H73" s="3"/>
    </row>
    <row r="74" ht="13.65" customHeight="1">
      <c r="A74" s="3"/>
      <c r="B74" s="3"/>
      <c r="C74" s="3"/>
      <c r="D74" s="3"/>
      <c r="E74" s="3"/>
      <c r="F74" s="3"/>
      <c r="G74" s="3"/>
      <c r="H74" s="3"/>
    </row>
    <row r="75" ht="13.65" customHeight="1">
      <c r="A75" s="3"/>
      <c r="B75" s="3"/>
      <c r="C75" s="3"/>
      <c r="D75" s="3"/>
      <c r="E75" s="3"/>
      <c r="F75" s="3"/>
      <c r="G75" s="3"/>
      <c r="H75" s="3"/>
    </row>
    <row r="76" ht="13.65" customHeight="1">
      <c r="A76" s="3"/>
      <c r="B76" s="3"/>
      <c r="C76" s="3"/>
      <c r="D76" s="3"/>
      <c r="E76" s="3"/>
      <c r="F76" s="3"/>
      <c r="G76" s="3"/>
      <c r="H76" s="3"/>
    </row>
    <row r="77" ht="13.65" customHeight="1">
      <c r="A77" s="3"/>
      <c r="B77" s="3"/>
      <c r="C77" s="3"/>
      <c r="D77" s="3"/>
      <c r="E77" s="3"/>
      <c r="F77" s="3"/>
      <c r="G77" s="3"/>
      <c r="H77" s="3"/>
    </row>
    <row r="78" ht="13.65" customHeight="1">
      <c r="A78" s="3"/>
      <c r="B78" s="3"/>
      <c r="C78" s="3"/>
      <c r="D78" s="3"/>
      <c r="E78" s="3"/>
      <c r="F78" s="3"/>
      <c r="G78" s="3"/>
      <c r="H78" s="3"/>
    </row>
    <row r="79" ht="13.65" customHeight="1">
      <c r="A79" s="3"/>
      <c r="B79" s="3"/>
      <c r="C79" s="3"/>
      <c r="D79" s="3"/>
      <c r="E79" s="3"/>
      <c r="F79" s="3"/>
      <c r="G79" s="3"/>
      <c r="H79" s="3"/>
    </row>
    <row r="80" ht="13.65" customHeight="1">
      <c r="A80" s="3"/>
      <c r="B80" s="3"/>
      <c r="C80" s="3"/>
      <c r="D80" s="3"/>
      <c r="E80" s="3"/>
      <c r="F80" s="3"/>
      <c r="G80" s="3"/>
      <c r="H80" s="3"/>
    </row>
    <row r="81" ht="13.65" customHeight="1">
      <c r="A81" s="3"/>
      <c r="B81" s="3"/>
      <c r="C81" s="3"/>
      <c r="D81" s="3"/>
      <c r="E81" s="3"/>
      <c r="F81" s="3"/>
      <c r="G81" s="3"/>
      <c r="H81" s="3"/>
    </row>
    <row r="82" ht="13.65" customHeight="1">
      <c r="A82" s="3"/>
      <c r="B82" s="3"/>
      <c r="C82" s="3"/>
      <c r="D82" s="3"/>
      <c r="E82" s="3"/>
      <c r="F82" s="3"/>
      <c r="G82" s="3"/>
      <c r="H82" s="3"/>
    </row>
    <row r="83" ht="13.65" customHeight="1">
      <c r="A83" s="3"/>
      <c r="B83" s="3"/>
      <c r="C83" s="3"/>
      <c r="D83" s="3"/>
      <c r="E83" s="3"/>
      <c r="F83" s="3"/>
      <c r="G83" s="3"/>
      <c r="H83" s="3"/>
    </row>
    <row r="84" ht="13.65" customHeight="1">
      <c r="A84" s="3"/>
      <c r="B84" s="3"/>
      <c r="C84" s="3"/>
      <c r="D84" s="3"/>
      <c r="E84" s="3"/>
      <c r="F84" s="3"/>
      <c r="G84" s="3"/>
      <c r="H84" s="3"/>
    </row>
    <row r="85" ht="13.65" customHeight="1">
      <c r="A85" s="3"/>
      <c r="B85" s="3"/>
      <c r="C85" s="3"/>
      <c r="D85" s="3"/>
      <c r="E85" s="3"/>
      <c r="F85" s="3"/>
      <c r="G85" s="3"/>
      <c r="H85" s="3"/>
    </row>
    <row r="86" ht="13.65" customHeight="1">
      <c r="A86" s="3"/>
      <c r="B86" s="3"/>
      <c r="C86" s="3"/>
      <c r="D86" s="3"/>
      <c r="E86" s="3"/>
      <c r="F86" s="3"/>
      <c r="G86" s="3"/>
      <c r="H86" s="3"/>
    </row>
    <row r="87" ht="13.65" customHeight="1">
      <c r="A87" s="3"/>
      <c r="B87" s="3"/>
      <c r="C87" s="3"/>
      <c r="D87" s="3"/>
      <c r="E87" s="3"/>
      <c r="F87" s="3"/>
      <c r="G87" s="3"/>
      <c r="H87" s="3"/>
    </row>
    <row r="88" ht="13.65" customHeight="1">
      <c r="A88" s="3"/>
      <c r="B88" s="3"/>
      <c r="C88" s="3"/>
      <c r="D88" s="3"/>
      <c r="E88" s="3"/>
      <c r="F88" s="3"/>
      <c r="G88" s="3"/>
      <c r="H88" s="3"/>
    </row>
    <row r="89" ht="13.65" customHeight="1">
      <c r="A89" s="3"/>
      <c r="B89" s="3"/>
      <c r="C89" s="3"/>
      <c r="D89" s="3"/>
      <c r="E89" s="3"/>
      <c r="F89" s="3"/>
      <c r="G89" s="3"/>
      <c r="H89" s="3"/>
    </row>
    <row r="90" ht="13.65" customHeight="1">
      <c r="A90" s="3"/>
      <c r="B90" s="3"/>
      <c r="C90" s="3"/>
      <c r="D90" s="3"/>
      <c r="E90" s="3"/>
      <c r="F90" s="3"/>
      <c r="G90" s="3"/>
      <c r="H90" s="3"/>
    </row>
    <row r="91" ht="13.65" customHeight="1">
      <c r="A91" s="3"/>
      <c r="B91" s="3"/>
      <c r="C91" s="3"/>
      <c r="D91" s="3"/>
      <c r="E91" s="3"/>
      <c r="F91" s="3"/>
      <c r="G91" s="3"/>
      <c r="H91" s="3"/>
    </row>
    <row r="92" ht="13.65" customHeight="1">
      <c r="A92" s="3"/>
      <c r="B92" s="3"/>
      <c r="C92" s="3"/>
      <c r="D92" s="3"/>
      <c r="E92" s="3"/>
      <c r="F92" s="3"/>
      <c r="G92" s="3"/>
      <c r="H92" s="3"/>
    </row>
    <row r="93" ht="13.65" customHeight="1">
      <c r="A93" s="3"/>
      <c r="B93" s="3"/>
      <c r="C93" s="3"/>
      <c r="D93" s="3"/>
      <c r="E93" s="3"/>
      <c r="F93" s="3"/>
      <c r="G93" s="3"/>
      <c r="H93" s="3"/>
    </row>
    <row r="94" ht="13.65" customHeight="1">
      <c r="A94" s="3"/>
      <c r="B94" s="3"/>
      <c r="C94" s="3"/>
      <c r="D94" s="3"/>
      <c r="E94" s="3"/>
      <c r="F94" s="3"/>
      <c r="G94" s="3"/>
      <c r="H94" s="3"/>
    </row>
    <row r="95" ht="13.65" customHeight="1">
      <c r="A95" s="3"/>
      <c r="B95" s="3"/>
      <c r="C95" s="3"/>
      <c r="D95" s="3"/>
      <c r="E95" s="3"/>
      <c r="F95" s="3"/>
      <c r="G95" s="3"/>
      <c r="H95" s="3"/>
    </row>
    <row r="96" ht="13.65" customHeight="1">
      <c r="A96" s="3"/>
      <c r="B96" s="3"/>
      <c r="C96" s="3"/>
      <c r="D96" s="3"/>
      <c r="E96" s="3"/>
      <c r="F96" s="3"/>
      <c r="G96" s="3"/>
      <c r="H96" s="3"/>
    </row>
    <row r="97" ht="13.65" customHeight="1">
      <c r="A97" s="3"/>
      <c r="B97" s="3"/>
      <c r="C97" s="3"/>
      <c r="D97" s="3"/>
      <c r="E97" s="3"/>
      <c r="F97" s="3"/>
      <c r="G97" s="3"/>
      <c r="H97" s="3"/>
    </row>
    <row r="98" ht="13.65" customHeight="1">
      <c r="A98" s="3"/>
      <c r="B98" s="3"/>
      <c r="C98" s="3"/>
      <c r="D98" s="3"/>
      <c r="E98" s="3"/>
      <c r="F98" s="3"/>
      <c r="G98" s="3"/>
      <c r="H98" s="3"/>
    </row>
    <row r="99" ht="13.65" customHeight="1">
      <c r="A99" s="3"/>
      <c r="B99" s="3"/>
      <c r="C99" s="3"/>
      <c r="D99" s="3"/>
      <c r="E99" s="3"/>
      <c r="F99" s="3"/>
      <c r="G99" s="3"/>
      <c r="H99" s="3"/>
    </row>
    <row r="100" ht="13.65" customHeight="1">
      <c r="A100" s="3"/>
      <c r="B100" s="3"/>
      <c r="C100" s="3"/>
      <c r="D100" s="3"/>
      <c r="E100" s="3"/>
      <c r="F100" s="3"/>
      <c r="G100" s="3"/>
      <c r="H100" s="3"/>
    </row>
    <row r="101" ht="13.65" customHeight="1">
      <c r="A101" s="3"/>
      <c r="B101" s="3"/>
      <c r="C101" s="3"/>
      <c r="D101" s="3"/>
      <c r="E101" s="3"/>
      <c r="F101" s="3"/>
      <c r="G101" s="3"/>
      <c r="H101" s="3"/>
    </row>
    <row r="102" ht="13.65" customHeight="1">
      <c r="A102" s="3"/>
      <c r="B102" s="3"/>
      <c r="C102" s="3"/>
      <c r="D102" s="3"/>
      <c r="E102" s="3"/>
      <c r="F102" s="3"/>
      <c r="G102" s="3"/>
      <c r="H102" s="3"/>
    </row>
    <row r="103" ht="13.65" customHeight="1">
      <c r="A103" s="3"/>
      <c r="B103" s="3"/>
      <c r="C103" s="3"/>
      <c r="D103" s="3"/>
      <c r="E103" s="3"/>
      <c r="F103" s="3"/>
      <c r="G103" s="3"/>
      <c r="H103" s="3"/>
    </row>
    <row r="104" ht="13.65" customHeight="1">
      <c r="A104" s="3"/>
      <c r="B104" s="3"/>
      <c r="C104" s="3"/>
      <c r="D104" s="3"/>
      <c r="E104" s="3"/>
      <c r="F104" s="3"/>
      <c r="G104" s="3"/>
      <c r="H104" s="3"/>
    </row>
    <row r="105" ht="13.65" customHeight="1">
      <c r="A105" s="3"/>
      <c r="B105" s="3"/>
      <c r="C105" s="3"/>
      <c r="D105" s="3"/>
      <c r="E105" s="3"/>
      <c r="F105" s="3"/>
      <c r="G105" s="3"/>
      <c r="H105" s="3"/>
    </row>
    <row r="106" ht="13.65" customHeight="1">
      <c r="A106" s="3"/>
      <c r="B106" s="3"/>
      <c r="C106" s="3"/>
      <c r="D106" s="3"/>
      <c r="E106" s="3"/>
      <c r="F106" s="3"/>
      <c r="G106" s="3"/>
      <c r="H106" s="3"/>
    </row>
    <row r="107" ht="13.65" customHeight="1">
      <c r="A107" s="3"/>
      <c r="B107" s="3"/>
      <c r="C107" s="3"/>
      <c r="D107" s="3"/>
      <c r="E107" s="3"/>
      <c r="F107" s="3"/>
      <c r="G107" s="3"/>
      <c r="H107" s="3"/>
    </row>
    <row r="108" ht="13.65" customHeight="1">
      <c r="A108" s="3"/>
      <c r="B108" s="3"/>
      <c r="C108" s="3"/>
      <c r="D108" s="3"/>
      <c r="E108" s="3"/>
      <c r="F108" s="3"/>
      <c r="G108" s="3"/>
      <c r="H108" s="3"/>
    </row>
    <row r="109" ht="13.65" customHeight="1">
      <c r="A109" s="3"/>
      <c r="B109" s="3"/>
      <c r="C109" s="3"/>
      <c r="D109" s="3"/>
      <c r="E109" s="3"/>
      <c r="F109" s="3"/>
      <c r="G109" s="3"/>
      <c r="H109" s="3"/>
    </row>
    <row r="110" ht="13.65" customHeight="1">
      <c r="A110" s="3"/>
      <c r="B110" s="3"/>
      <c r="C110" s="3"/>
      <c r="D110" s="3"/>
      <c r="E110" s="3"/>
      <c r="F110" s="3"/>
      <c r="G110" s="3"/>
      <c r="H110" s="3"/>
    </row>
    <row r="111" ht="13.65" customHeight="1">
      <c r="A111" s="3"/>
      <c r="B111" s="3"/>
      <c r="C111" s="3"/>
      <c r="D111" s="3"/>
      <c r="E111" s="3"/>
      <c r="F111" s="3"/>
      <c r="G111" s="3"/>
      <c r="H111" s="3"/>
    </row>
    <row r="112" ht="13.65" customHeight="1">
      <c r="A112" s="3"/>
      <c r="B112" s="3"/>
      <c r="C112" s="3"/>
      <c r="D112" s="3"/>
      <c r="E112" s="3"/>
      <c r="F112" s="3"/>
      <c r="G112" s="3"/>
      <c r="H112" s="3"/>
    </row>
  </sheetData>
  <conditionalFormatting sqref="C14:D14 C37:D39 F37 C49:D50 C64:D64 C66:D72">
    <cfRule type="cellIs" dxfId="1" priority="1" operator="lessThan" stopIfTrue="1">
      <formula>0</formula>
    </cfRule>
  </conditionalFormatting>
  <pageMargins left="1" right="1" top="0.65" bottom="0.65" header="0.5" footer="0.5"/>
  <pageSetup firstPageNumber="1" fitToHeight="1" fitToWidth="1" scale="100" useFirstPageNumber="0" orientation="portrait" pageOrder="downThenOver"/>
  <headerFooter>
    <oddHeader>&amp;R&amp;"Arial,Regular"&amp;10&amp;K000000&amp;"Arial,Bold"&amp;8&amp;P of &amp;N</oddHeader>
    <oddFooter>&amp;L&amp;"Arial,Bold"&amp;8&amp;K00000011/23/16 7:13 PM FV DETAILED BUDGET TEMPLATE.xls Topsheet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AO731"/>
  <sheetViews>
    <sheetView workbookViewId="0" showGridLines="0" defaultGridColor="1"/>
  </sheetViews>
  <sheetFormatPr defaultColWidth="9.16667" defaultRowHeight="13.2" customHeight="1" outlineLevelRow="0" outlineLevelCol="0"/>
  <cols>
    <col min="1" max="1" width="9.17188" style="66" customWidth="1"/>
    <col min="2" max="2" width="29.3516" style="66" customWidth="1"/>
    <col min="3" max="3" width="9.5" style="66" customWidth="1"/>
    <col min="4" max="4" width="9.17188" style="66" customWidth="1"/>
    <col min="5" max="5" width="8.63281" style="66" customWidth="1"/>
    <col min="6" max="6" width="9.67188" style="66" customWidth="1"/>
    <col min="7" max="7" width="9.35156" style="66" customWidth="1"/>
    <col min="8" max="8" width="10.3516" style="66" customWidth="1"/>
    <col min="9" max="9" width="1.67188" style="66" customWidth="1"/>
    <col min="10" max="10" width="3" style="66" customWidth="1"/>
    <col min="11" max="11" width="3" style="66" customWidth="1"/>
    <col min="12" max="12" width="3" style="66" customWidth="1"/>
    <col min="13" max="13" width="3.5" style="66" customWidth="1"/>
    <col min="14" max="14" width="7" style="66" customWidth="1"/>
    <col min="15" max="15" width="4.17188" style="66" customWidth="1"/>
    <col min="16" max="16" width="4.17188" style="66" customWidth="1"/>
    <col min="17" max="17" width="4.35156" style="66" customWidth="1"/>
    <col min="18" max="18" width="4.5" style="66" customWidth="1"/>
    <col min="19" max="19" width="4.5" style="66" customWidth="1"/>
    <col min="20" max="20" width="6.5" style="66" customWidth="1"/>
    <col min="21" max="21" width="5.17188" style="66" customWidth="1"/>
    <col min="22" max="22" width="3.35156" style="66" customWidth="1"/>
    <col min="23" max="23" width="5" style="66" customWidth="1"/>
    <col min="24" max="24" hidden="1" width="9.16667" style="66" customWidth="1"/>
    <col min="25" max="25" hidden="1" width="9.16667" style="66" customWidth="1"/>
    <col min="26" max="26" hidden="1" width="9.16667" style="66" customWidth="1"/>
    <col min="27" max="27" hidden="1" width="9.16667" style="66" customWidth="1"/>
    <col min="28" max="28" hidden="1" width="9.16667" style="66" customWidth="1"/>
    <col min="29" max="29" hidden="1" width="9.16667" style="66" customWidth="1"/>
    <col min="30" max="30" hidden="1" width="9.16667" style="66" customWidth="1"/>
    <col min="31" max="31" hidden="1" width="9.16667" style="66" customWidth="1"/>
    <col min="32" max="32" hidden="1" width="9.16667" style="66" customWidth="1"/>
    <col min="33" max="33" hidden="1" width="9.16667" style="66" customWidth="1"/>
    <col min="34" max="34" hidden="1" width="9.16667" style="66" customWidth="1"/>
    <col min="35" max="35" hidden="1" width="9.16667" style="66" customWidth="1"/>
    <col min="36" max="36" hidden="1" width="9.16667" style="66" customWidth="1"/>
    <col min="37" max="37" hidden="1" width="9.16667" style="66" customWidth="1"/>
    <col min="38" max="38" hidden="1" width="9.16667" style="66" customWidth="1"/>
    <col min="39" max="39" hidden="1" width="9.16667" style="66" customWidth="1"/>
    <col min="40" max="40" width="25.6719" style="66" customWidth="1"/>
    <col min="41" max="41" width="6.35156" style="66" customWidth="1"/>
    <col min="42" max="256" width="9.17188" style="66" customWidth="1"/>
  </cols>
  <sheetData>
    <row r="1" ht="16.6" customHeight="1">
      <c r="A1" t="s" s="2">
        <v>146</v>
      </c>
      <c r="B1" s="67"/>
      <c r="C1" s="3"/>
      <c r="D1" s="3"/>
      <c r="E1" s="3"/>
      <c r="F1" s="3"/>
      <c r="G1" s="3"/>
      <c r="H1" s="3"/>
      <c r="I1" s="3"/>
      <c r="J1" s="3"/>
      <c r="K1" s="3"/>
      <c r="L1" t="s" s="68">
        <v>147</v>
      </c>
      <c r="M1" s="69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ht="13.65" customHeight="1">
      <c r="A2" t="s" s="8">
        <v>1</v>
      </c>
      <c r="B2" s="6">
        <f>'Globals'!$C$2</f>
        <v>1</v>
      </c>
      <c r="C2" s="3"/>
      <c r="D2" t="s" s="8">
        <v>8</v>
      </c>
      <c r="E2" t="s" s="8">
        <v>148</v>
      </c>
      <c r="F2" s="70"/>
      <c r="G2" s="3"/>
      <c r="H2" s="3"/>
      <c r="I2" s="3"/>
      <c r="J2" t="s" s="71">
        <v>149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72"/>
      <c r="AE2" s="69"/>
      <c r="AF2" s="69"/>
      <c r="AG2" s="69"/>
      <c r="AH2" s="69"/>
      <c r="AI2" s="69"/>
      <c r="AJ2" s="69"/>
      <c r="AK2" s="69"/>
      <c r="AL2" s="69"/>
      <c r="AM2" s="69"/>
      <c r="AN2" s="3"/>
      <c r="AO2" s="3"/>
    </row>
    <row r="3" ht="12.75" customHeight="1">
      <c r="A3" t="s" s="8">
        <v>2</v>
      </c>
      <c r="B3" s="7">
        <v>41773</v>
      </c>
      <c r="C3" s="3"/>
      <c r="D3" t="s" s="8">
        <v>7</v>
      </c>
      <c r="E3" t="s" s="8">
        <v>150</v>
      </c>
      <c r="F3" s="3"/>
      <c r="G3" t="s" s="8">
        <v>151</v>
      </c>
      <c r="H3" s="3"/>
      <c r="I3" s="3"/>
      <c r="J3" s="73"/>
      <c r="K3" t="s" s="71">
        <v>152</v>
      </c>
      <c r="L3" t="s" s="71">
        <v>153</v>
      </c>
      <c r="M3" t="s" s="71">
        <v>154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</row>
    <row r="4" ht="13.65" customHeight="1">
      <c r="A4" t="s" s="8">
        <v>3</v>
      </c>
      <c r="B4" t="s" s="8">
        <v>29</v>
      </c>
      <c r="C4" s="3"/>
      <c r="D4" t="s" s="8">
        <v>9</v>
      </c>
      <c r="E4" s="8"/>
      <c r="F4" s="3"/>
      <c r="G4" s="3"/>
      <c r="H4" s="3"/>
      <c r="I4" s="3"/>
      <c r="J4" s="73"/>
      <c r="K4" s="74"/>
      <c r="L4" s="74"/>
      <c r="M4" s="74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ht="13.65" customHeight="1">
      <c r="A5" t="s" s="8">
        <v>32</v>
      </c>
      <c r="B5" t="s" s="8">
        <v>29</v>
      </c>
      <c r="C5" s="3"/>
      <c r="D5" t="s" s="8">
        <v>30</v>
      </c>
      <c r="E5" t="s" s="8">
        <v>155</v>
      </c>
      <c r="F5" s="3"/>
      <c r="G5" s="3"/>
      <c r="H5" s="3"/>
      <c r="I5" s="3"/>
      <c r="J5" s="73"/>
      <c r="K5" s="74"/>
      <c r="L5" s="74"/>
      <c r="M5" s="74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t="s" s="75">
        <v>156</v>
      </c>
      <c r="AO5" s="3"/>
    </row>
    <row r="6" ht="13.65" customHeight="1">
      <c r="A6" t="s" s="8">
        <v>157</v>
      </c>
      <c r="B6" t="s" s="8">
        <v>29</v>
      </c>
      <c r="C6" s="3"/>
      <c r="D6" s="3"/>
      <c r="E6" s="3"/>
      <c r="F6" s="3"/>
      <c r="G6" t="s" s="26">
        <v>158</v>
      </c>
      <c r="H6" s="76">
        <v>0</v>
      </c>
      <c r="I6" s="3"/>
      <c r="J6" s="73"/>
      <c r="K6" s="74"/>
      <c r="L6" s="74"/>
      <c r="M6" s="74"/>
      <c r="N6" s="77"/>
      <c r="O6" s="77"/>
      <c r="P6" s="77"/>
      <c r="Q6" s="77"/>
      <c r="R6" s="77"/>
      <c r="S6" s="77"/>
      <c r="T6" s="77"/>
      <c r="U6" s="77"/>
      <c r="V6" s="77"/>
      <c r="W6" s="77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</row>
    <row r="7" ht="13.65" customHeight="1">
      <c r="A7" s="78"/>
      <c r="B7" s="3"/>
      <c r="C7" s="3"/>
      <c r="D7" s="3"/>
      <c r="E7" s="3"/>
      <c r="F7" s="70"/>
      <c r="G7" t="s" s="26">
        <v>159</v>
      </c>
      <c r="H7" s="76">
        <v>0</v>
      </c>
      <c r="I7" s="3"/>
      <c r="J7" s="73"/>
      <c r="K7" s="74"/>
      <c r="L7" s="74"/>
      <c r="M7" s="79"/>
      <c r="N7" t="s" s="80">
        <v>160</v>
      </c>
      <c r="O7" s="81"/>
      <c r="P7" s="81"/>
      <c r="Q7" t="s" s="82">
        <v>161</v>
      </c>
      <c r="R7" s="83"/>
      <c r="S7" s="83"/>
      <c r="T7" s="83"/>
      <c r="U7" s="83"/>
      <c r="V7" s="83"/>
      <c r="W7" s="84"/>
      <c r="X7" s="85"/>
      <c r="Y7" s="86"/>
      <c r="Z7" s="86"/>
      <c r="AA7" s="86"/>
      <c r="AB7" s="86"/>
      <c r="AC7" s="86"/>
      <c r="AD7" s="87"/>
      <c r="AE7" s="86"/>
      <c r="AF7" s="86"/>
      <c r="AG7" s="86"/>
      <c r="AH7" s="86"/>
      <c r="AI7" s="86"/>
      <c r="AJ7" s="69"/>
      <c r="AK7" s="69"/>
      <c r="AL7" s="69"/>
      <c r="AM7" s="69"/>
      <c r="AN7" s="3"/>
      <c r="AO7" s="3"/>
    </row>
    <row r="8" ht="13.65" customHeight="1">
      <c r="A8" t="s" s="88">
        <v>34</v>
      </c>
      <c r="B8" t="s" s="88">
        <v>35</v>
      </c>
      <c r="C8" t="s" s="88">
        <v>162</v>
      </c>
      <c r="D8" t="s" s="88">
        <v>163</v>
      </c>
      <c r="E8" t="s" s="88">
        <v>164</v>
      </c>
      <c r="F8" t="s" s="88">
        <v>165</v>
      </c>
      <c r="G8" t="s" s="88">
        <v>166</v>
      </c>
      <c r="H8" t="s" s="88">
        <v>36</v>
      </c>
      <c r="I8" s="3"/>
      <c r="J8" s="73"/>
      <c r="K8" s="74"/>
      <c r="L8" s="74"/>
      <c r="M8" s="79"/>
      <c r="N8" t="s" s="89">
        <v>167</v>
      </c>
      <c r="O8" t="s" s="89">
        <v>168</v>
      </c>
      <c r="P8" t="s" s="89">
        <v>169</v>
      </c>
      <c r="Q8" t="s" s="90">
        <v>170</v>
      </c>
      <c r="R8" t="s" s="90">
        <v>171</v>
      </c>
      <c r="S8" t="s" s="90">
        <v>172</v>
      </c>
      <c r="T8" t="s" s="90">
        <v>173</v>
      </c>
      <c r="U8" t="s" s="90">
        <v>174</v>
      </c>
      <c r="V8" t="s" s="90">
        <v>175</v>
      </c>
      <c r="W8" t="s" s="91">
        <v>176</v>
      </c>
      <c r="X8" t="s" s="92">
        <v>154</v>
      </c>
      <c r="Y8" t="s" s="93">
        <v>170</v>
      </c>
      <c r="Z8" t="s" s="93">
        <v>171</v>
      </c>
      <c r="AA8" t="s" s="93">
        <v>172</v>
      </c>
      <c r="AB8" t="s" s="93">
        <v>177</v>
      </c>
      <c r="AC8" t="s" s="93">
        <v>178</v>
      </c>
      <c r="AD8" t="s" s="93">
        <v>169</v>
      </c>
      <c r="AE8" t="s" s="93">
        <v>179</v>
      </c>
      <c r="AF8" t="s" s="93">
        <v>173</v>
      </c>
      <c r="AG8" t="s" s="93">
        <v>174</v>
      </c>
      <c r="AH8" t="s" s="93">
        <v>175</v>
      </c>
      <c r="AI8" t="s" s="93">
        <v>176</v>
      </c>
      <c r="AJ8" t="s" s="71">
        <v>178</v>
      </c>
      <c r="AK8" t="s" s="71">
        <v>180</v>
      </c>
      <c r="AL8" t="s" s="71">
        <v>181</v>
      </c>
      <c r="AM8" s="69"/>
      <c r="AN8" t="s" s="19">
        <v>182</v>
      </c>
      <c r="AO8" s="3"/>
    </row>
    <row r="9" ht="13.65" customHeight="1">
      <c r="A9" t="s" s="29">
        <v>37</v>
      </c>
      <c r="B9" s="94"/>
      <c r="C9" s="94"/>
      <c r="D9" s="94"/>
      <c r="E9" s="94"/>
      <c r="F9" s="95"/>
      <c r="G9" s="96"/>
      <c r="H9" s="94"/>
      <c r="I9" s="3"/>
      <c r="J9" s="97"/>
      <c r="K9" s="98"/>
      <c r="L9" s="98"/>
      <c r="M9" s="98"/>
      <c r="N9" s="99"/>
      <c r="O9" s="99"/>
      <c r="P9" s="99"/>
      <c r="Q9" s="99"/>
      <c r="R9" s="99"/>
      <c r="S9" s="99"/>
      <c r="T9" s="99"/>
      <c r="U9" s="99"/>
      <c r="V9" s="99"/>
      <c r="W9" s="99"/>
      <c r="X9" s="98"/>
      <c r="Y9" s="98"/>
      <c r="Z9" s="98"/>
      <c r="AA9" s="98"/>
      <c r="AB9" s="98"/>
      <c r="AC9" s="98"/>
      <c r="AD9" s="100"/>
      <c r="AE9" s="98"/>
      <c r="AF9" s="98"/>
      <c r="AG9" s="98"/>
      <c r="AH9" s="98"/>
      <c r="AI9" s="98"/>
      <c r="AJ9" s="98"/>
      <c r="AK9" s="98"/>
      <c r="AL9" s="98"/>
      <c r="AM9" s="98"/>
      <c r="AN9" s="3"/>
      <c r="AO9" s="3"/>
    </row>
    <row r="10" ht="13.65" customHeight="1">
      <c r="A10" t="s" s="101">
        <v>38</v>
      </c>
      <c r="B10" t="s" s="101">
        <v>39</v>
      </c>
      <c r="C10" s="102"/>
      <c r="D10" s="103"/>
      <c r="E10" s="103"/>
      <c r="F10" s="104"/>
      <c r="G10" s="105"/>
      <c r="H10" s="103"/>
      <c r="I10" s="16"/>
      <c r="J10" s="97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100"/>
      <c r="AE10" s="98"/>
      <c r="AF10" s="98"/>
      <c r="AG10" s="98"/>
      <c r="AH10" s="98"/>
      <c r="AI10" s="98"/>
      <c r="AJ10" s="98"/>
      <c r="AK10" s="98"/>
      <c r="AL10" s="98"/>
      <c r="AM10" s="98"/>
      <c r="AN10" s="3"/>
      <c r="AO10" s="3"/>
    </row>
    <row r="11" ht="13.65" customHeight="1">
      <c r="A11" t="s" s="32">
        <v>183</v>
      </c>
      <c r="B11" t="s" s="32">
        <v>39</v>
      </c>
      <c r="C11" s="60"/>
      <c r="D11" t="s" s="32">
        <v>184</v>
      </c>
      <c r="E11" s="60"/>
      <c r="F11" s="106"/>
      <c r="G11" s="35"/>
      <c r="H11" s="35"/>
      <c r="I11" s="16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69">
        <f>IF(M11="X",IF(D11="Weeks",C11*E11*'Globals'!$C$27,C11*E11),0)</f>
        <v>0</v>
      </c>
      <c r="Y11" s="69">
        <f>IF(Q11="X",G11,0)</f>
        <v>0</v>
      </c>
      <c r="Z11" s="69">
        <f>IF(R11="X",$G11,0)</f>
        <v>0</v>
      </c>
      <c r="AA11" s="69">
        <f>IF(S11="X",$G11,0)</f>
        <v>0</v>
      </c>
      <c r="AB11" s="69">
        <f>IF(N11="X",$G11,0)</f>
        <v>0</v>
      </c>
      <c r="AC11" s="69">
        <f>IF(O11="X",$G11,0)</f>
        <v>0</v>
      </c>
      <c r="AD11" s="69">
        <f>IF(P11="X",$G11,0)</f>
        <v>0</v>
      </c>
      <c r="AE11" s="69">
        <f>IF(K11="X",$G11,0)</f>
        <v>0</v>
      </c>
      <c r="AF11" s="69">
        <f>IF(T11="X",IF($D11="Days",$C11,$C11*'Globals'!$C$27)*$E11,0)</f>
        <v>0</v>
      </c>
      <c r="AG11" s="69">
        <f>IF(U11="X",IF($D11="Days",$C11,$C11*'Globals'!$C$27)*$E11,0)</f>
        <v>0</v>
      </c>
      <c r="AH11" s="69">
        <f>IF(V11="X",$G11,0)</f>
        <v>0</v>
      </c>
      <c r="AI11" s="69">
        <f>IF(W11="X",$G11,0)</f>
        <v>0</v>
      </c>
      <c r="AJ11" s="69">
        <f>IF(L11="X",$G11,0)</f>
        <v>0</v>
      </c>
      <c r="AK11" s="69">
        <f>(IF(Q11="X",G11*'Globals'!$C$45,0))+(IF(N11="X",G11*'Globals'!$C$46,0))+(IF(O11="X",G11*'Globals'!$C$47,0))+(IF(K11="X",G11*'Globals'!$C$49,0))+(IF(T11="X",G11*'Globals'!$C$51,0))+(IF(L11="X",G11*'Globals'!$C$50,0))</f>
        <v>0</v>
      </c>
      <c r="AL11" s="69">
        <f>IF(J11="",G11,0)</f>
        <v>0</v>
      </c>
      <c r="AM11" s="3"/>
      <c r="AN11" s="3"/>
      <c r="AO11" s="3"/>
    </row>
    <row r="12" ht="13.65" customHeight="1">
      <c r="A12" t="s" s="32">
        <v>185</v>
      </c>
      <c r="B12" t="s" s="32">
        <v>186</v>
      </c>
      <c r="C12" s="60"/>
      <c r="D12" t="s" s="32">
        <v>184</v>
      </c>
      <c r="E12" s="60"/>
      <c r="F12" s="106"/>
      <c r="G12" s="35"/>
      <c r="H12" s="35"/>
      <c r="I12" s="16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69">
        <f>IF(M12="X",IF(D12="Weeks",C12*E12*'Globals'!$C$27,C12*E12),0)</f>
        <v>0</v>
      </c>
      <c r="Y12" s="69">
        <f>IF(Q12="X",G12,0)</f>
        <v>0</v>
      </c>
      <c r="Z12" s="69">
        <f>IF(R12="X",$G12,0)</f>
        <v>0</v>
      </c>
      <c r="AA12" s="69">
        <f>IF(S12="X",$G12,0)</f>
        <v>0</v>
      </c>
      <c r="AB12" s="69">
        <f>IF(N12="X",$G12,0)</f>
        <v>0</v>
      </c>
      <c r="AC12" s="69">
        <f>IF(O12="X",$G12,0)</f>
        <v>0</v>
      </c>
      <c r="AD12" s="69">
        <f>IF(P12="X",$G12,0)</f>
        <v>0</v>
      </c>
      <c r="AE12" s="69">
        <f>IF(K12="X",$G12,0)</f>
        <v>0</v>
      </c>
      <c r="AF12" s="69">
        <f>IF(T12="X",IF(D12="Days",C12,C12*'Globals'!$C$27)*E12,0)</f>
        <v>0</v>
      </c>
      <c r="AG12" s="69">
        <f>IF(U12="X",IF($D12="Days",$C12,$C12*'Globals'!$C$27)*$E12,0)</f>
        <v>0</v>
      </c>
      <c r="AH12" s="69">
        <f>IF(V12="X",$G12,0)</f>
        <v>0</v>
      </c>
      <c r="AI12" s="69">
        <f>IF(W12="X",$G12,0)</f>
        <v>0</v>
      </c>
      <c r="AJ12" s="69">
        <f>IF(L12="X",$G12,0)</f>
        <v>0</v>
      </c>
      <c r="AK12" s="69">
        <f>(IF(Q12="X",G12*'Globals'!$C$45,0))+(IF(N12="X",G12*'Globals'!$C$46,0))+(IF(O12="X",G12*'Globals'!$C$47,0))+(IF(K12="X",G12*'Globals'!$C$49,0))+(IF(T12="X",G12*'Globals'!$C$51,0))+(IF(L12="X",G12*'Globals'!$C$50,0))</f>
        <v>0</v>
      </c>
      <c r="AL12" s="69">
        <f>IF(J12="",G12,0)</f>
        <v>0</v>
      </c>
      <c r="AM12" s="3"/>
      <c r="AN12" s="3"/>
      <c r="AO12" s="3"/>
    </row>
    <row r="13" ht="13.65" customHeight="1">
      <c r="A13" t="s" s="32">
        <v>187</v>
      </c>
      <c r="B13" t="s" s="32">
        <v>188</v>
      </c>
      <c r="C13" s="60"/>
      <c r="D13" t="s" s="32">
        <v>184</v>
      </c>
      <c r="E13" s="60"/>
      <c r="F13" s="106"/>
      <c r="G13" s="35"/>
      <c r="H13" s="35"/>
      <c r="I13" s="16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69">
        <f>IF(M13="X",IF(D13="Weeks",C13*E13*'Globals'!$C$27,C13*E13),0)</f>
        <v>0</v>
      </c>
      <c r="Y13" s="69">
        <f>IF(Q13="X",G13,0)</f>
        <v>0</v>
      </c>
      <c r="Z13" s="69">
        <f>IF(R13="X",$G13,0)</f>
        <v>0</v>
      </c>
      <c r="AA13" s="69">
        <f>IF(S13="X",$G13,0)</f>
        <v>0</v>
      </c>
      <c r="AB13" s="69">
        <f>IF(N13="X",$G13,0)</f>
        <v>0</v>
      </c>
      <c r="AC13" s="69">
        <f>IF(O13="X",$G13,0)</f>
        <v>0</v>
      </c>
      <c r="AD13" s="69">
        <f>IF(P13="X",$G13,0)</f>
        <v>0</v>
      </c>
      <c r="AE13" s="69">
        <f>IF(K13="X",$G13,0)</f>
        <v>0</v>
      </c>
      <c r="AF13" s="69">
        <f>IF(T13="X",IF(D13="Days",C13,C13*'Globals'!$C$27)*E13,0)</f>
        <v>0</v>
      </c>
      <c r="AG13" s="69">
        <f>IF(U13="X",IF($D13="Days",$C13,$C13*'Globals'!$C$27)*$E13,0)</f>
        <v>0</v>
      </c>
      <c r="AH13" s="69">
        <f>IF(V13="X",$G13,0)</f>
        <v>0</v>
      </c>
      <c r="AI13" s="69">
        <f>IF(W13="X",$G13,0)</f>
        <v>0</v>
      </c>
      <c r="AJ13" s="69">
        <f>IF(L13="X",$G13,0)</f>
        <v>0</v>
      </c>
      <c r="AK13" s="69">
        <f>(IF(Q13="X",G13*'Globals'!$C$45,0))+(IF(N13="X",G13*'Globals'!$C$46,0))+(IF(O13="X",G13*'Globals'!$C$47,0))+(IF(K13="X",G13*'Globals'!$C$49,0))+(IF(T13="X",G13*'Globals'!$C$51,0))+(IF(L13="X",G13*'Globals'!$C$50,0))</f>
        <v>0</v>
      </c>
      <c r="AL13" s="69">
        <f>IF(J13="",G13,0)</f>
        <v>0</v>
      </c>
      <c r="AM13" s="3"/>
      <c r="AN13" s="3"/>
      <c r="AO13" s="3"/>
    </row>
    <row r="14" ht="13.65" customHeight="1">
      <c r="A14" t="s" s="32">
        <v>189</v>
      </c>
      <c r="B14" t="s" s="32">
        <v>190</v>
      </c>
      <c r="C14" s="60"/>
      <c r="D14" t="s" s="32">
        <v>184</v>
      </c>
      <c r="E14" s="60"/>
      <c r="F14" s="106"/>
      <c r="G14" s="35"/>
      <c r="H14" s="35"/>
      <c r="I14" s="16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69">
        <f>IF(M14="X",IF(D14="Weeks",C14*E14*'Globals'!$C$27,C14*E14),0)</f>
        <v>0</v>
      </c>
      <c r="Y14" s="69">
        <f>IF(Q14="X",G14,0)</f>
        <v>0</v>
      </c>
      <c r="Z14" s="69">
        <f>IF(R14="X",$G14,0)</f>
        <v>0</v>
      </c>
      <c r="AA14" s="69">
        <f>IF(S14="X",$G14,0)</f>
        <v>0</v>
      </c>
      <c r="AB14" s="69">
        <f>IF(N14="X",$G14,0)</f>
        <v>0</v>
      </c>
      <c r="AC14" s="69">
        <f>IF(O14="X",$G14,0)</f>
        <v>0</v>
      </c>
      <c r="AD14" s="69">
        <f>IF(P14="X",$G14,0)</f>
        <v>0</v>
      </c>
      <c r="AE14" s="69">
        <f>IF(K14="X",$G14,0)</f>
        <v>0</v>
      </c>
      <c r="AF14" s="69">
        <f>IF(T14="X",IF(D14="Days",C14,C14*'Globals'!$C$27)*E14,0)</f>
        <v>0</v>
      </c>
      <c r="AG14" s="69">
        <f>IF(U14="X",IF($D14="Days",$C14,$C14*'Globals'!$C$27)*$E14,0)</f>
        <v>0</v>
      </c>
      <c r="AH14" s="69">
        <f>IF(V14="X",$G14,0)</f>
        <v>0</v>
      </c>
      <c r="AI14" s="69">
        <f>IF(W14="X",$G14,0)</f>
        <v>0</v>
      </c>
      <c r="AJ14" s="69">
        <f>IF(L14="X",$G14,0)</f>
        <v>0</v>
      </c>
      <c r="AK14" s="69">
        <f>(IF(Q14="X",G14*'Globals'!$C$45,0))+(IF(N14="X",G14*'Globals'!$C$46,0))+(IF(O14="X",G14*'Globals'!$C$47,0))+(IF(K14="X",G14*'Globals'!$C$49,0))+(IF(T14="X",G14*'Globals'!$C$51,0))+(IF(L14="X",G14*'Globals'!$C$50,0))</f>
        <v>0</v>
      </c>
      <c r="AL14" s="69">
        <f>IF(J14="",G14,0)</f>
        <v>0</v>
      </c>
      <c r="AM14" s="3"/>
      <c r="AN14" s="3"/>
      <c r="AO14" s="3"/>
    </row>
    <row r="15" ht="13.65" customHeight="1">
      <c r="A15" t="s" s="32">
        <v>191</v>
      </c>
      <c r="B15" t="s" s="32">
        <v>192</v>
      </c>
      <c r="C15" s="60"/>
      <c r="D15" t="s" s="32">
        <v>184</v>
      </c>
      <c r="E15" s="60">
        <v>1</v>
      </c>
      <c r="F15" s="106"/>
      <c r="G15" s="35">
        <v>0</v>
      </c>
      <c r="H15" s="35"/>
      <c r="I15" s="16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69">
        <f>IF(M15="X",IF(D15="Weeks",C15*E15*'Globals'!$C$27,C15*E15),0)</f>
        <v>0</v>
      </c>
      <c r="Y15" s="69">
        <f>IF(Q15="X",G15,0)</f>
        <v>0</v>
      </c>
      <c r="Z15" s="69">
        <f>IF(R15="X",$G15,0)</f>
        <v>0</v>
      </c>
      <c r="AA15" s="69">
        <f>IF(S15="X",$G15,0)</f>
        <v>0</v>
      </c>
      <c r="AB15" s="69">
        <f>IF(N15="X",$G15,0)</f>
        <v>0</v>
      </c>
      <c r="AC15" s="69">
        <f>IF(O15="X",$G15,0)</f>
        <v>0</v>
      </c>
      <c r="AD15" s="69">
        <f>IF(P15="X",$G15,0)</f>
        <v>0</v>
      </c>
      <c r="AE15" s="69">
        <f>IF(K15="X",$G15,0)</f>
        <v>0</v>
      </c>
      <c r="AF15" s="69">
        <f>IF(T15="X",IF(D15="Days",C15,C15*'Globals'!$C$27)*E15,0)</f>
        <v>0</v>
      </c>
      <c r="AG15" s="69">
        <f>IF(U15="X",IF($D15="Days",$C15,$C15*'Globals'!$C$27)*$E15,0)</f>
        <v>0</v>
      </c>
      <c r="AH15" s="69">
        <f>IF(V15="X",$G15,0)</f>
        <v>0</v>
      </c>
      <c r="AI15" s="69">
        <f>IF(W15="X",$G15,0)</f>
        <v>0</v>
      </c>
      <c r="AJ15" s="69">
        <f>IF(L15="X",$G15,0)</f>
        <v>0</v>
      </c>
      <c r="AK15" s="69">
        <f>(IF(Q15="X",G15*'Globals'!$C$45,0))+(IF(N15="X",G15*'Globals'!$C$46,0))+(IF(O15="X",G15*'Globals'!$C$47,0))+(IF(K15="X",G15*'Globals'!$C$49,0))+(IF(T15="X",G15*'Globals'!$C$51,0))+(IF(L15="X",G15*'Globals'!$C$50,0))</f>
        <v>0</v>
      </c>
      <c r="AL15" s="69">
        <f>IF(J15="",G15,0)</f>
        <v>0</v>
      </c>
      <c r="AM15" s="3"/>
      <c r="AN15" s="3"/>
      <c r="AO15" s="3"/>
    </row>
    <row r="16" ht="13.65" customHeight="1">
      <c r="A16" t="s" s="32">
        <v>193</v>
      </c>
      <c r="B16" t="s" s="32">
        <v>194</v>
      </c>
      <c r="C16" s="60"/>
      <c r="D16" t="s" s="32">
        <v>184</v>
      </c>
      <c r="E16" s="60"/>
      <c r="F16" s="106"/>
      <c r="G16" s="35"/>
      <c r="H16" s="35"/>
      <c r="I16" s="16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69">
        <f>IF(M16="X",IF(D16="Weeks",C16*E16*'Globals'!$C$27,C16*E16),0)</f>
        <v>0</v>
      </c>
      <c r="Y16" s="69">
        <f>IF(Q16="X",G16,0)</f>
        <v>0</v>
      </c>
      <c r="Z16" s="69">
        <f>IF(R16="X",$G16,0)</f>
        <v>0</v>
      </c>
      <c r="AA16" s="69">
        <f>IF(S16="X",$G16,0)</f>
        <v>0</v>
      </c>
      <c r="AB16" s="69">
        <f>IF(N16="X",$G16,0)</f>
        <v>0</v>
      </c>
      <c r="AC16" s="69">
        <f>IF(O16="X",$G16,0)</f>
        <v>0</v>
      </c>
      <c r="AD16" s="69">
        <f>IF(P16="X",$G16,0)</f>
        <v>0</v>
      </c>
      <c r="AE16" s="69">
        <f>IF(K16="X",$G16,0)</f>
        <v>0</v>
      </c>
      <c r="AF16" s="69">
        <f>IF(T16="X",IF(D16="Days",C16,C16*'Globals'!$C$27)*E16,0)</f>
        <v>0</v>
      </c>
      <c r="AG16" s="69">
        <f>IF(U16="X",IF($D16="Days",$C16,$C16*'Globals'!$C$27)*$E16,0)</f>
        <v>0</v>
      </c>
      <c r="AH16" s="69">
        <f>IF(V16="X",$G16,0)</f>
        <v>0</v>
      </c>
      <c r="AI16" s="69">
        <f>IF(W16="X",$G16,0)</f>
        <v>0</v>
      </c>
      <c r="AJ16" s="69">
        <f>IF(L16="X",$G16,0)</f>
        <v>0</v>
      </c>
      <c r="AK16" s="69">
        <f>(IF(Q16="X",G16*'Globals'!$C$45,0))+(IF(N16="X",G16*'Globals'!$C$46,0))+(IF(O16="X",G16*'Globals'!$C$47,0))+(IF(K16="X",G16*'Globals'!$C$49,0))+(IF(T16="X",G16*'Globals'!$C$51,0))+(IF(L16="X",G16*'Globals'!$C$50,0))</f>
        <v>0</v>
      </c>
      <c r="AL16" s="69">
        <f>IF(J16="",G16,0)</f>
        <v>0</v>
      </c>
      <c r="AM16" s="3"/>
      <c r="AN16" s="3"/>
      <c r="AO16" s="3"/>
    </row>
    <row r="17" ht="13.65" customHeight="1">
      <c r="A17" t="s" s="32">
        <v>195</v>
      </c>
      <c r="B17" t="s" s="32">
        <v>196</v>
      </c>
      <c r="C17" s="60"/>
      <c r="D17" t="s" s="32">
        <v>184</v>
      </c>
      <c r="E17" s="60">
        <v>1</v>
      </c>
      <c r="F17" s="106"/>
      <c r="G17" s="35">
        <v>0</v>
      </c>
      <c r="H17" s="35"/>
      <c r="I17" s="16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69">
        <f>IF(M17="X",IF(D17="Weeks",C17*E17*'Globals'!$C$27,C17*E17),0)</f>
        <v>0</v>
      </c>
      <c r="Y17" s="69">
        <f>IF(Q17="X",G17,0)</f>
        <v>0</v>
      </c>
      <c r="Z17" s="69">
        <f>IF(R17="X",$G17,0)</f>
        <v>0</v>
      </c>
      <c r="AA17" s="69">
        <f>IF(S17="X",$G17,0)</f>
        <v>0</v>
      </c>
      <c r="AB17" s="69">
        <f>IF(N17="X",$G17,0)</f>
        <v>0</v>
      </c>
      <c r="AC17" s="69">
        <f>IF(O17="X",$G17,0)</f>
        <v>0</v>
      </c>
      <c r="AD17" s="69">
        <f>IF(P17="X",$G17,0)</f>
        <v>0</v>
      </c>
      <c r="AE17" s="69">
        <f>IF(K17="X",$G17,0)</f>
        <v>0</v>
      </c>
      <c r="AF17" s="69">
        <f>IF(T17="X",IF(D17="Days",C17,C17*'Globals'!$C$27)*E17,0)</f>
        <v>0</v>
      </c>
      <c r="AG17" s="69">
        <f>IF(U17="X",IF($D17="Days",$C17,$C17*'Globals'!$C$27)*$E17,0)</f>
        <v>0</v>
      </c>
      <c r="AH17" s="69">
        <f>IF(V17="X",$G17,0)</f>
        <v>0</v>
      </c>
      <c r="AI17" s="69">
        <f>IF(W17="X",$G17,0)</f>
        <v>0</v>
      </c>
      <c r="AJ17" s="69">
        <f>IF(L17="X",$G17,0)</f>
        <v>0</v>
      </c>
      <c r="AK17" s="69">
        <f>(IF(Q17="X",G17*'Globals'!$C$45,0))+(IF(N17="X",G17*'Globals'!$C$46,0))+(IF(O17="X",G17*'Globals'!$C$47,0))+(IF(K17="X",G17*'Globals'!$C$49,0))+(IF(T17="X",G17*'Globals'!$C$51,0))+(IF(L17="X",G17*'Globals'!$C$50,0))</f>
        <v>0</v>
      </c>
      <c r="AL17" s="69">
        <f>IF(J17="",G17,0)</f>
        <v>0</v>
      </c>
      <c r="AM17" s="3"/>
      <c r="AN17" s="3"/>
      <c r="AO17" s="3"/>
    </row>
    <row r="18" ht="13.65" customHeight="1">
      <c r="A18" s="107"/>
      <c r="B18" s="108"/>
      <c r="C18" s="108"/>
      <c r="D18" s="109"/>
      <c r="E18" s="108"/>
      <c r="F18" s="110"/>
      <c r="G18" s="109"/>
      <c r="H18" s="10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69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ht="13.65" customHeight="1">
      <c r="A19" s="111"/>
      <c r="B19" t="s" s="63">
        <v>197</v>
      </c>
      <c r="C19" s="64"/>
      <c r="D19" s="112"/>
      <c r="E19" s="64"/>
      <c r="F19" s="113"/>
      <c r="G19" s="112"/>
      <c r="H19" s="112">
        <f>SUM(G11:G18)</f>
        <v>0</v>
      </c>
      <c r="I19" s="3"/>
      <c r="J19" s="97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3"/>
      <c r="AO19" s="3"/>
    </row>
    <row r="20" ht="13.65" customHeight="1">
      <c r="A20" s="107"/>
      <c r="B20" s="108"/>
      <c r="C20" s="108"/>
      <c r="D20" s="109"/>
      <c r="E20" s="108"/>
      <c r="F20" s="110"/>
      <c r="G20" s="109"/>
      <c r="H20" s="109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69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ht="13.65" customHeight="1">
      <c r="A21" t="s" s="101">
        <v>40</v>
      </c>
      <c r="B21" t="s" s="101">
        <v>41</v>
      </c>
      <c r="C21" s="103"/>
      <c r="D21" s="105"/>
      <c r="E21" s="103"/>
      <c r="F21" s="104"/>
      <c r="G21" s="105"/>
      <c r="H21" s="105"/>
      <c r="I21" s="16"/>
      <c r="J21" s="97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3"/>
      <c r="AO21" s="3"/>
    </row>
    <row r="22" ht="13.65" customHeight="1">
      <c r="A22" t="s" s="32">
        <v>198</v>
      </c>
      <c r="B22" t="s" s="32">
        <v>199</v>
      </c>
      <c r="C22" s="60"/>
      <c r="D22" t="s" s="32">
        <v>200</v>
      </c>
      <c r="E22" s="60"/>
      <c r="F22" s="106"/>
      <c r="G22" s="35"/>
      <c r="H22" s="35"/>
      <c r="I22" s="16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69">
        <f>IF(M22="X",IF(D22="Weeks",C22*E22*'Globals'!$C$27,C22*E22),0)</f>
        <v>0</v>
      </c>
      <c r="Y22" s="69">
        <f>IF(Q22="X",G22,0)</f>
        <v>0</v>
      </c>
      <c r="Z22" s="69">
        <f>IF(R22="X",$G22,0)</f>
        <v>0</v>
      </c>
      <c r="AA22" s="69">
        <f>IF(S22="X",$G22,0)</f>
        <v>0</v>
      </c>
      <c r="AB22" s="69">
        <f>IF(N22="X",$G22,0)</f>
        <v>0</v>
      </c>
      <c r="AC22" s="69">
        <f>IF(O22="X",$G22,0)</f>
        <v>0</v>
      </c>
      <c r="AD22" s="69">
        <f>IF(P22="X",$G22,0)</f>
        <v>0</v>
      </c>
      <c r="AE22" s="69">
        <f>IF(K22="X",$G22,0)</f>
        <v>0</v>
      </c>
      <c r="AF22" s="69">
        <f>IF(T22="X",IF(D22="Days",C22,C22*'Globals'!$C$27)*E22,0)</f>
        <v>0</v>
      </c>
      <c r="AG22" s="69">
        <f>IF(U22="X",IF($D22="Days",$C22,$C22*'Globals'!$C$27)*$E22,0)</f>
        <v>0</v>
      </c>
      <c r="AH22" s="69">
        <f>IF(V22="X",$G22,0)</f>
        <v>0</v>
      </c>
      <c r="AI22" s="69">
        <f>IF(W22="X",$G22,0)</f>
        <v>0</v>
      </c>
      <c r="AJ22" s="69">
        <f>IF(L22="X",$G22,0)</f>
        <v>0</v>
      </c>
      <c r="AK22" s="69">
        <f>(IF(Q22="X",G22*'Globals'!$C$45,0))+(IF(N22="X",G22*'Globals'!$C$46,0))+(IF(O22="X",G22*'Globals'!$C$47,0))+(IF(K22="X",G22*'Globals'!$C$49,0))+(IF(T22="X",G22*'Globals'!$C$51,0))+(IF(L22="X",G22*'Globals'!$C$50,0))</f>
        <v>0</v>
      </c>
      <c r="AL22" s="69">
        <f>IF(J22="",G22,0)</f>
        <v>0</v>
      </c>
      <c r="AM22" s="3"/>
      <c r="AN22" s="3"/>
      <c r="AO22" s="3"/>
    </row>
    <row r="23" ht="13.65" customHeight="1">
      <c r="A23" t="s" s="32">
        <v>201</v>
      </c>
      <c r="B23" t="s" s="32">
        <v>202</v>
      </c>
      <c r="C23" s="60"/>
      <c r="D23" t="s" s="32">
        <v>200</v>
      </c>
      <c r="E23" s="60"/>
      <c r="F23" s="106"/>
      <c r="G23" s="35"/>
      <c r="H23" s="35"/>
      <c r="I23" s="16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69">
        <f>IF(M23="X",IF(D23="Weeks",C23*E23*'Globals'!$C$27,C23*E23),0)</f>
        <v>0</v>
      </c>
      <c r="Y23" s="69">
        <f>IF(Q23="X",G23,0)</f>
        <v>0</v>
      </c>
      <c r="Z23" s="69">
        <f>IF(R23="X",$G23,0)</f>
        <v>0</v>
      </c>
      <c r="AA23" s="69">
        <f>IF(S23="X",$G23,0)</f>
        <v>0</v>
      </c>
      <c r="AB23" s="69">
        <f>IF(N23="X",$G23,0)</f>
        <v>0</v>
      </c>
      <c r="AC23" s="69">
        <f>IF(O23="X",$G23,0)</f>
        <v>0</v>
      </c>
      <c r="AD23" s="69">
        <f>IF(P23="X",$G23,0)</f>
        <v>0</v>
      </c>
      <c r="AE23" s="69">
        <f>IF(K23="X",$G23,0)</f>
        <v>0</v>
      </c>
      <c r="AF23" s="69">
        <f>IF(T23="X",IF(D23="Days",C23,C23*'Globals'!$C$27)*E23,0)</f>
        <v>0</v>
      </c>
      <c r="AG23" s="69">
        <f>IF(U23="X",IF($D23="Days",$C23,$C23*'Globals'!$C$27)*$E23,0)</f>
        <v>0</v>
      </c>
      <c r="AH23" s="69">
        <f>IF(V23="X",$G23,0)</f>
        <v>0</v>
      </c>
      <c r="AI23" s="69">
        <f>IF(W23="X",$G23,0)</f>
        <v>0</v>
      </c>
      <c r="AJ23" s="69">
        <f>IF(L23="X",$G23,0)</f>
        <v>0</v>
      </c>
      <c r="AK23" s="69">
        <f>(IF(Q23="X",G23*'Globals'!$C$45,0))+(IF(N23="X",G23*'Globals'!$C$46,0))+(IF(O23="X",G23*'Globals'!$C$47,0))+(IF(K23="X",G23*'Globals'!$C$49,0))+(IF(T23="X",G23*'Globals'!$C$51,0))+(IF(L23="X",G23*'Globals'!$C$50,0))</f>
        <v>0</v>
      </c>
      <c r="AL23" s="69">
        <f>IF(J23="",G23,0)</f>
        <v>0</v>
      </c>
      <c r="AM23" s="3"/>
      <c r="AN23" s="3"/>
      <c r="AO23" s="3"/>
    </row>
    <row r="24" ht="13.65" customHeight="1">
      <c r="A24" t="s" s="32">
        <v>203</v>
      </c>
      <c r="B24" t="s" s="32">
        <v>204</v>
      </c>
      <c r="C24" s="60"/>
      <c r="D24" t="s" s="32">
        <v>200</v>
      </c>
      <c r="E24" s="60"/>
      <c r="F24" s="106"/>
      <c r="G24" s="35"/>
      <c r="H24" s="35"/>
      <c r="I24" s="16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69">
        <f>IF(M24="X",IF(D24="Weeks",C24*E24*'Globals'!$C$27,C24*E24),0)</f>
        <v>0</v>
      </c>
      <c r="Y24" s="69">
        <f>IF(Q24="X",G24,0)</f>
        <v>0</v>
      </c>
      <c r="Z24" s="69">
        <f>IF(R24="X",$G24,0)</f>
        <v>0</v>
      </c>
      <c r="AA24" s="69">
        <f>IF(S24="X",$G24,0)</f>
        <v>0</v>
      </c>
      <c r="AB24" s="69">
        <f>IF(N24="X",$G24,0)</f>
        <v>0</v>
      </c>
      <c r="AC24" s="69">
        <f>IF(O24="X",$G24,0)</f>
        <v>0</v>
      </c>
      <c r="AD24" s="69">
        <f>IF(P24="X",$G24,0)</f>
        <v>0</v>
      </c>
      <c r="AE24" s="69">
        <f>IF(K24="X",$G24,0)</f>
        <v>0</v>
      </c>
      <c r="AF24" s="69">
        <f>IF(T24="X",IF(D24="Days",C24,C24*'Globals'!$C$27)*E24,0)</f>
        <v>0</v>
      </c>
      <c r="AG24" s="69">
        <f>IF(U24="X",IF($D24="Days",$C24,$C24*'Globals'!$C$27)*$E24,0)</f>
        <v>0</v>
      </c>
      <c r="AH24" s="69">
        <f>IF(V24="X",$G24,0)</f>
        <v>0</v>
      </c>
      <c r="AI24" s="69">
        <f>IF(W24="X",$G24,0)</f>
        <v>0</v>
      </c>
      <c r="AJ24" s="69">
        <f>IF(L24="X",$G24,0)</f>
        <v>0</v>
      </c>
      <c r="AK24" s="69">
        <f>(IF(Q24="X",G24*'Globals'!$C$45,0))+(IF(N24="X",G24*'Globals'!$C$46,0))+(IF(O24="X",G24*'Globals'!$C$47,0))+(IF(K24="X",G24*'Globals'!$C$49,0))+(IF(T24="X",G24*'Globals'!$C$51,0))+(IF(L24="X",G24*'Globals'!$C$50,0))</f>
        <v>0</v>
      </c>
      <c r="AL24" s="69">
        <f>IF(J24="",G24,0)</f>
        <v>0</v>
      </c>
      <c r="AM24" s="3"/>
      <c r="AN24" s="3"/>
      <c r="AO24" s="3"/>
    </row>
    <row r="25" ht="13.65" customHeight="1">
      <c r="A25" t="s" s="32">
        <v>205</v>
      </c>
      <c r="B25" t="s" s="32">
        <v>206</v>
      </c>
      <c r="C25" s="60"/>
      <c r="D25" t="s" s="32">
        <v>200</v>
      </c>
      <c r="E25" s="60"/>
      <c r="F25" s="106"/>
      <c r="G25" s="35"/>
      <c r="H25" s="35"/>
      <c r="I25" s="16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69">
        <f>IF(M25="X",IF(D25="Weeks",C25*E25*'Globals'!$C$27,C25*E25),0)</f>
        <v>0</v>
      </c>
      <c r="Y25" s="69">
        <f>IF(Q25="X",G25,0)</f>
        <v>0</v>
      </c>
      <c r="Z25" s="69">
        <f>IF(R25="X",$G25,0)</f>
        <v>0</v>
      </c>
      <c r="AA25" s="69">
        <f>IF(S25="X",$G25,0)</f>
        <v>0</v>
      </c>
      <c r="AB25" s="69">
        <f>IF(N25="X",$G25,0)</f>
        <v>0</v>
      </c>
      <c r="AC25" s="69">
        <f>IF(O25="X",$G25,0)</f>
        <v>0</v>
      </c>
      <c r="AD25" s="69">
        <f>IF(P25="X",$G25,0)</f>
        <v>0</v>
      </c>
      <c r="AE25" s="69">
        <f>IF(K25="X",$G25,0)</f>
        <v>0</v>
      </c>
      <c r="AF25" s="69">
        <f>IF(T25="X",IF(D25="Days",C25,C25*'Globals'!$C$27)*E25,0)</f>
        <v>0</v>
      </c>
      <c r="AG25" s="69">
        <f>IF(U25="X",IF($D25="Days",$C25,$C25*'Globals'!$C$27)*$E25,0)</f>
        <v>0</v>
      </c>
      <c r="AH25" s="69">
        <f>IF(V25="X",$G25,0)</f>
        <v>0</v>
      </c>
      <c r="AI25" s="69">
        <f>IF(W25="X",$G25,0)</f>
        <v>0</v>
      </c>
      <c r="AJ25" s="69">
        <f>IF(L25="X",$G25,0)</f>
        <v>0</v>
      </c>
      <c r="AK25" s="69">
        <f>(IF(Q25="X",G25*'Globals'!$C$45,0))+(IF(N25="X",G25*'Globals'!$C$46,0))+(IF(O25="X",G25*'Globals'!$C$47,0))+(IF(K25="X",G25*'Globals'!$C$49,0))+(IF(T25="X",G25*'Globals'!$C$51,0))+(IF(L25="X",G25*'Globals'!$C$50,0))</f>
        <v>0</v>
      </c>
      <c r="AL25" s="69">
        <f>IF(J25="",G25,0)</f>
        <v>0</v>
      </c>
      <c r="AM25" s="3"/>
      <c r="AN25" s="3"/>
      <c r="AO25" s="3"/>
    </row>
    <row r="26" ht="13.65" customHeight="1">
      <c r="A26" t="s" s="32">
        <v>207</v>
      </c>
      <c r="B26" t="s" s="32">
        <v>208</v>
      </c>
      <c r="C26" s="60"/>
      <c r="D26" t="s" s="32">
        <v>184</v>
      </c>
      <c r="E26" s="60"/>
      <c r="F26" s="106"/>
      <c r="G26" s="35"/>
      <c r="H26" s="35"/>
      <c r="I26" s="16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69">
        <f>IF(M26="X",IF(D26="Weeks",C26*E26*'Globals'!$C$27,C26*E26),0)</f>
        <v>0</v>
      </c>
      <c r="Y26" s="69">
        <f>IF(Q26="X",G26,0)</f>
        <v>0</v>
      </c>
      <c r="Z26" s="69">
        <f>IF(R26="X",$G26,0)</f>
        <v>0</v>
      </c>
      <c r="AA26" s="69">
        <f>IF(S26="X",$G26,0)</f>
        <v>0</v>
      </c>
      <c r="AB26" s="69">
        <f>IF(N26="X",$G26,0)</f>
        <v>0</v>
      </c>
      <c r="AC26" s="69">
        <f>IF(O26="X",$G26,0)</f>
        <v>0</v>
      </c>
      <c r="AD26" s="69">
        <f>IF(P26="X",$G26,0)</f>
        <v>0</v>
      </c>
      <c r="AE26" s="69">
        <f>IF(K26="X",$G26,0)</f>
        <v>0</v>
      </c>
      <c r="AF26" s="69">
        <f>IF(T26="X",IF(D26="Days",C26,C26*'Globals'!$C$27)*E26,0)</f>
        <v>0</v>
      </c>
      <c r="AG26" s="69">
        <f>IF(U26="X",IF($D26="Days",$C26,$C26*'Globals'!$C$27)*$E26,0)</f>
        <v>0</v>
      </c>
      <c r="AH26" s="69">
        <f>IF(V26="X",$G26,0)</f>
        <v>0</v>
      </c>
      <c r="AI26" s="69">
        <f>IF(W26="X",$G26,0)</f>
        <v>0</v>
      </c>
      <c r="AJ26" s="69">
        <f>IF(L26="X",$G26,0)</f>
        <v>0</v>
      </c>
      <c r="AK26" s="69">
        <f>(IF(Q26="X",G26*'Globals'!$C$45,0))+(IF(N26="X",G26*'Globals'!$C$46,0))+(IF(O26="X",G26*'Globals'!$C$47,0))+(IF(K26="X",G26*'Globals'!$C$49,0))+(IF(T26="X",G26*'Globals'!$C$51,0))+(IF(L26="X",G26*'Globals'!$C$50,0))</f>
        <v>0</v>
      </c>
      <c r="AL26" s="69">
        <f>IF(J26="",G26,0)</f>
        <v>0</v>
      </c>
      <c r="AM26" s="3"/>
      <c r="AN26" s="3"/>
      <c r="AO26" s="3"/>
    </row>
    <row r="27" ht="13.65" customHeight="1">
      <c r="A27" t="s" s="32">
        <v>209</v>
      </c>
      <c r="B27" t="s" s="32">
        <v>210</v>
      </c>
      <c r="C27" s="60"/>
      <c r="D27" t="s" s="32">
        <v>184</v>
      </c>
      <c r="E27" s="60"/>
      <c r="F27" s="106">
        <v>0</v>
      </c>
      <c r="G27" s="35"/>
      <c r="H27" s="35"/>
      <c r="I27" s="16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69">
        <f>IF(M27="X",IF(D27="Weeks",C27*E27*'Globals'!$C$27,C27*E27),0)</f>
        <v>0</v>
      </c>
      <c r="Y27" s="69">
        <f>IF(Q27="X",G27,0)</f>
        <v>0</v>
      </c>
      <c r="Z27" s="69">
        <f>IF(R27="X",$G27,0)</f>
        <v>0</v>
      </c>
      <c r="AA27" s="69">
        <f>IF(S27="X",$G27,0)</f>
        <v>0</v>
      </c>
      <c r="AB27" s="69">
        <f>IF(N27="X",$G27,0)</f>
        <v>0</v>
      </c>
      <c r="AC27" s="69">
        <f>IF(O27="X",$G27,0)</f>
        <v>0</v>
      </c>
      <c r="AD27" s="69">
        <f>IF(P27="X",$G27,0)</f>
        <v>0</v>
      </c>
      <c r="AE27" s="69">
        <f>IF(K27="X",$G27,0)</f>
        <v>0</v>
      </c>
      <c r="AF27" s="69">
        <f>IF(T27="X",IF(D27="Days",C27,C27*'Globals'!$C$27)*E27,0)</f>
        <v>0</v>
      </c>
      <c r="AG27" s="69">
        <f>IF(U27="X",IF($D27="Days",$C27,$C27*'Globals'!$C$27)*$E27,0)</f>
        <v>0</v>
      </c>
      <c r="AH27" s="69">
        <f>IF(V27="X",$G27,0)</f>
        <v>0</v>
      </c>
      <c r="AI27" s="69">
        <f>IF(W27="X",$G27,0)</f>
        <v>0</v>
      </c>
      <c r="AJ27" s="69">
        <f>IF(L27="X",$G27,0)</f>
        <v>0</v>
      </c>
      <c r="AK27" s="69">
        <f>(IF(Q27="X",G27*'Globals'!$C$45,0))+(IF(N27="X",G27*'Globals'!$C$46,0))+(IF(O27="X",G27*'Globals'!$C$47,0))+(IF(K27="X",G27*'Globals'!$C$49,0))+(IF(T27="X",G27*'Globals'!$C$51,0))+(IF(L27="X",G27*'Globals'!$C$50,0))</f>
        <v>0</v>
      </c>
      <c r="AL27" s="69">
        <f>IF(J27="",G27,0)</f>
        <v>0</v>
      </c>
      <c r="AM27" s="3"/>
      <c r="AN27" s="3"/>
      <c r="AO27" s="3"/>
    </row>
    <row r="28" ht="13.65" customHeight="1">
      <c r="A28" s="107"/>
      <c r="B28" s="108"/>
      <c r="C28" s="108"/>
      <c r="D28" s="109"/>
      <c r="E28" s="108"/>
      <c r="F28" s="110"/>
      <c r="G28" s="109"/>
      <c r="H28" s="109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69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</row>
    <row r="29" ht="13.65" customHeight="1">
      <c r="A29" s="111"/>
      <c r="B29" t="s" s="63">
        <v>211</v>
      </c>
      <c r="C29" s="64"/>
      <c r="D29" s="112"/>
      <c r="E29" s="64"/>
      <c r="F29" s="113"/>
      <c r="G29" s="113"/>
      <c r="H29" s="112"/>
      <c r="I29" s="3"/>
      <c r="J29" s="97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3"/>
      <c r="AO29" s="3"/>
    </row>
    <row r="30" ht="13.65" customHeight="1">
      <c r="A30" s="107"/>
      <c r="B30" s="108"/>
      <c r="C30" s="108"/>
      <c r="D30" s="109"/>
      <c r="E30" s="108"/>
      <c r="F30" s="110"/>
      <c r="G30" s="109"/>
      <c r="H30" s="109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69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</row>
    <row r="31" ht="13.65" customHeight="1">
      <c r="A31" t="s" s="101">
        <v>42</v>
      </c>
      <c r="B31" t="s" s="101">
        <v>43</v>
      </c>
      <c r="C31" s="103"/>
      <c r="D31" s="105"/>
      <c r="E31" s="103"/>
      <c r="F31" s="104"/>
      <c r="G31" s="105"/>
      <c r="H31" s="105"/>
      <c r="I31" s="16"/>
      <c r="J31" s="97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3"/>
      <c r="AO31" s="3"/>
    </row>
    <row r="32" ht="13.65" customHeight="1">
      <c r="A32" t="s" s="32">
        <v>212</v>
      </c>
      <c r="B32" t="s" s="32">
        <v>43</v>
      </c>
      <c r="C32" s="60"/>
      <c r="D32" t="s" s="32">
        <v>200</v>
      </c>
      <c r="E32" s="60"/>
      <c r="F32" s="106"/>
      <c r="G32" s="35"/>
      <c r="H32" s="35"/>
      <c r="I32" s="16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69">
        <f>IF(M32="X",IF(D32="Weeks",C32*E32*'Globals'!$C$27,C32*E32),0)</f>
        <v>0</v>
      </c>
      <c r="Y32" s="69">
        <f>IF(Q32="X",G32,0)</f>
        <v>0</v>
      </c>
      <c r="Z32" s="69">
        <f>IF(R32="X",$G32,0)</f>
        <v>0</v>
      </c>
      <c r="AA32" s="69">
        <f>IF(S32="X",$G32,0)</f>
        <v>0</v>
      </c>
      <c r="AB32" s="69">
        <f>IF(N32="X",$G32,0)</f>
        <v>0</v>
      </c>
      <c r="AC32" s="69">
        <f>IF(O32="X",$G32,0)</f>
        <v>0</v>
      </c>
      <c r="AD32" s="69">
        <f>IF(P32="X",$G32,0)</f>
        <v>0</v>
      </c>
      <c r="AE32" s="69">
        <f>IF(K32="X",$G32,0)</f>
        <v>0</v>
      </c>
      <c r="AF32" s="69">
        <f>IF(T32="X",IF(D32="Days",C32,C32*'Globals'!$C$27)*E32,0)</f>
        <v>0</v>
      </c>
      <c r="AG32" s="69">
        <f>IF(U32="X",IF($D32="Days",$C32,$C32*'Globals'!$C$27)*$E32,0)</f>
        <v>0</v>
      </c>
      <c r="AH32" s="69">
        <f>IF(V32="X",$G32,0)</f>
        <v>0</v>
      </c>
      <c r="AI32" s="69">
        <f>IF(W32="X",$G32,0)</f>
        <v>0</v>
      </c>
      <c r="AJ32" s="69">
        <f>IF(L32="X",$G32,0)</f>
        <v>0</v>
      </c>
      <c r="AK32" s="69">
        <f>(IF(Q32="X",G32*'Globals'!$C$45,0))+(IF(N32="X",G32*'Globals'!$C$46,0))+(IF(O32="X",G32*'Globals'!$C$47,0))+(IF(K32="X",G32*'Globals'!$C$49,0))+(IF(T32="X",G32*'Globals'!$C$51,0))+(IF(L32="X",G32*'Globals'!$C$50,0))</f>
        <v>0</v>
      </c>
      <c r="AL32" s="69">
        <f>IF(J32="",G32,0)</f>
        <v>0</v>
      </c>
      <c r="AM32" s="3"/>
      <c r="AN32" s="3"/>
      <c r="AO32" s="3"/>
    </row>
    <row r="33" ht="13.65" customHeight="1">
      <c r="A33" t="s" s="32">
        <v>212</v>
      </c>
      <c r="B33" t="s" s="32">
        <v>213</v>
      </c>
      <c r="C33" s="60"/>
      <c r="D33" t="s" s="32">
        <v>200</v>
      </c>
      <c r="E33" s="60"/>
      <c r="F33" s="106"/>
      <c r="G33" s="35"/>
      <c r="H33" s="35"/>
      <c r="I33" s="16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69">
        <f>IF(M33="X",IF(D33="Weeks",C33*E33*'Globals'!$C$27,C33*E33),0)</f>
        <v>0</v>
      </c>
      <c r="Y33" s="69">
        <f>IF(Q33="X",G33,0)</f>
        <v>0</v>
      </c>
      <c r="Z33" s="69">
        <f>IF(R33="X",$G33,0)</f>
        <v>0</v>
      </c>
      <c r="AA33" s="69">
        <f>IF(S33="X",$G33,0)</f>
        <v>0</v>
      </c>
      <c r="AB33" s="69">
        <f>IF(N33="X",$G33,0)</f>
        <v>0</v>
      </c>
      <c r="AC33" s="69">
        <f>IF(O33="X",$G33,0)</f>
        <v>0</v>
      </c>
      <c r="AD33" s="69">
        <f>IF(P33="X",$G33,0)</f>
        <v>0</v>
      </c>
      <c r="AE33" s="69">
        <f>IF(K33="X",$G33,0)</f>
        <v>0</v>
      </c>
      <c r="AF33" s="69">
        <f>IF(T33="X",IF(D33="Days",C33,C33*'Globals'!$C$27)*E33,0)</f>
        <v>0</v>
      </c>
      <c r="AG33" s="69">
        <f>IF(U33="X",IF($D33="Days",$C33,$C33*'Globals'!$C$27)*$E33,0)</f>
        <v>0</v>
      </c>
      <c r="AH33" s="69">
        <f>IF(V33="X",$G33,0)</f>
        <v>0</v>
      </c>
      <c r="AI33" s="69">
        <f>IF(W33="X",$G33,0)</f>
        <v>0</v>
      </c>
      <c r="AJ33" s="69">
        <f>IF(L33="X",$G33,0)</f>
        <v>0</v>
      </c>
      <c r="AK33" s="69">
        <f>(IF(Q33="X",G33*'Globals'!$C$45,0))+(IF(N33="X",G33*'Globals'!$C$46,0))+(IF(O33="X",G33*'Globals'!$C$47,0))+(IF(K33="X",G33*'Globals'!$C$49,0))+(IF(T33="X",G33*'Globals'!$C$51,0))+(IF(L33="X",G33*'Globals'!$C$50,0))</f>
        <v>0</v>
      </c>
      <c r="AL33" s="69">
        <f>IF(J33="",G33,0)</f>
        <v>0</v>
      </c>
      <c r="AM33" s="3"/>
      <c r="AN33" s="3"/>
      <c r="AO33" s="3"/>
    </row>
    <row r="34" ht="13.65" customHeight="1">
      <c r="A34" t="s" s="32">
        <v>214</v>
      </c>
      <c r="B34" t="s" s="32">
        <v>215</v>
      </c>
      <c r="C34" s="60"/>
      <c r="D34" t="s" s="32">
        <v>200</v>
      </c>
      <c r="E34" s="60"/>
      <c r="F34" s="106"/>
      <c r="G34" s="35"/>
      <c r="H34" s="35"/>
      <c r="I34" s="16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69">
        <f>IF(M34="X",IF(D34="Weeks",C34*E34*'Globals'!$C$27,C34*E34),0)</f>
        <v>0</v>
      </c>
      <c r="Y34" s="69">
        <f>IF(Q34="X",G34,0)</f>
        <v>0</v>
      </c>
      <c r="Z34" s="69">
        <f>IF(R34="X",$G34,0)</f>
        <v>0</v>
      </c>
      <c r="AA34" s="69">
        <f>IF(S34="X",$G34,0)</f>
        <v>0</v>
      </c>
      <c r="AB34" s="69">
        <f>IF(N34="X",$G34,0)</f>
        <v>0</v>
      </c>
      <c r="AC34" s="69">
        <f>IF(O34="X",$G34,0)</f>
        <v>0</v>
      </c>
      <c r="AD34" s="69">
        <f>IF(P34="X",$G34,0)</f>
        <v>0</v>
      </c>
      <c r="AE34" s="69">
        <f>IF(K34="X",$G34,0)</f>
        <v>0</v>
      </c>
      <c r="AF34" s="69">
        <f>IF(T34="X",IF(D34="Days",C34,C34*'Globals'!$C$27)*E34,0)</f>
        <v>0</v>
      </c>
      <c r="AG34" s="69">
        <f>IF(U34="X",IF($D34="Days",$C34,$C34*'Globals'!$C$27)*$E34,0)</f>
        <v>0</v>
      </c>
      <c r="AH34" s="69">
        <f>IF(V34="X",$G34,0)</f>
        <v>0</v>
      </c>
      <c r="AI34" s="69">
        <f>IF(W34="X",$G34,0)</f>
        <v>0</v>
      </c>
      <c r="AJ34" s="69">
        <f>IF(L34="X",$G34,0)</f>
        <v>0</v>
      </c>
      <c r="AK34" s="69">
        <f>(IF(Q34="X",G34*'Globals'!$C$45,0))+(IF(N34="X",G34*'Globals'!$C$46,0))+(IF(O34="X",G34*'Globals'!$C$47,0))+(IF(K34="X",G34*'Globals'!$C$49,0))+(IF(T34="X",G34*'Globals'!$C$51,0))+(IF(L34="X",G34*'Globals'!$C$50,0))</f>
        <v>0</v>
      </c>
      <c r="AL34" s="69">
        <f>IF(J34="",G34,0)</f>
        <v>0</v>
      </c>
      <c r="AM34" s="3"/>
      <c r="AN34" s="3"/>
      <c r="AO34" s="3"/>
    </row>
    <row r="35" ht="13.65" customHeight="1">
      <c r="A35" t="s" s="32">
        <v>216</v>
      </c>
      <c r="B35" t="s" s="32">
        <v>217</v>
      </c>
      <c r="C35" s="60"/>
      <c r="D35" t="s" s="32">
        <v>200</v>
      </c>
      <c r="E35" s="60"/>
      <c r="F35" s="106"/>
      <c r="G35" s="35"/>
      <c r="H35" s="35"/>
      <c r="I35" s="16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69">
        <f>IF(M35="X",IF(D35="Weeks",C35*E35*'Globals'!$C$27,C35*E35),0)</f>
        <v>0</v>
      </c>
      <c r="Y35" s="69">
        <f>IF(Q35="X",G35,0)</f>
        <v>0</v>
      </c>
      <c r="Z35" s="69">
        <f>IF(R35="X",$G35,0)</f>
        <v>0</v>
      </c>
      <c r="AA35" s="69">
        <f>IF(S35="X",$G35,0)</f>
        <v>0</v>
      </c>
      <c r="AB35" s="69">
        <f>IF(N35="X",$G35,0)</f>
        <v>0</v>
      </c>
      <c r="AC35" s="69">
        <f>IF(O35="X",$G35,0)</f>
        <v>0</v>
      </c>
      <c r="AD35" s="69">
        <f>IF(P35="X",$G35,0)</f>
        <v>0</v>
      </c>
      <c r="AE35" s="69">
        <f>IF(K35="X",$G35,0)</f>
        <v>0</v>
      </c>
      <c r="AF35" s="69">
        <f>IF(T35="X",IF(D35="Days",C35,C35*'Globals'!$C$27)*E35,0)</f>
        <v>0</v>
      </c>
      <c r="AG35" s="69">
        <f>IF(U35="X",IF($D35="Days",$C35,$C35*'Globals'!$C$27)*$E35,0)</f>
        <v>0</v>
      </c>
      <c r="AH35" s="69">
        <f>IF(V35="X",$G35,0)</f>
        <v>0</v>
      </c>
      <c r="AI35" s="69">
        <f>IF(W35="X",$G35,0)</f>
        <v>0</v>
      </c>
      <c r="AJ35" s="69">
        <f>IF(L35="X",$G35,0)</f>
        <v>0</v>
      </c>
      <c r="AK35" s="69">
        <f>(IF(Q35="X",G35*'Globals'!$C$45,0))+(IF(N35="X",G35*'Globals'!$C$46,0))+(IF(O35="X",G35*'Globals'!$C$47,0))+(IF(K35="X",G35*'Globals'!$C$49,0))+(IF(T35="X",G35*'Globals'!$C$51,0))+(IF(L35="X",G35*'Globals'!$C$50,0))</f>
        <v>0</v>
      </c>
      <c r="AL35" s="69">
        <f>IF(J35="",G35,0)</f>
        <v>0</v>
      </c>
      <c r="AM35" s="3"/>
      <c r="AN35" s="3"/>
      <c r="AO35" s="3"/>
    </row>
    <row r="36" ht="13.65" customHeight="1">
      <c r="A36" t="s" s="32">
        <v>216</v>
      </c>
      <c r="B36" t="s" s="32">
        <v>217</v>
      </c>
      <c r="C36" s="60"/>
      <c r="D36" t="s" s="32">
        <v>200</v>
      </c>
      <c r="E36" s="60"/>
      <c r="F36" s="106"/>
      <c r="G36" s="35"/>
      <c r="H36" s="35"/>
      <c r="I36" s="16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69">
        <f>IF(M36="X",IF(D36="Weeks",C36*E36*'Globals'!$C$27,C36*E36),0)</f>
        <v>0</v>
      </c>
      <c r="Y36" s="69">
        <f>IF(Q36="X",G36,0)</f>
        <v>0</v>
      </c>
      <c r="Z36" s="69">
        <f>IF(R36="X",$G36,0)</f>
        <v>0</v>
      </c>
      <c r="AA36" s="69">
        <f>IF(S36="X",$G36,0)</f>
        <v>0</v>
      </c>
      <c r="AB36" s="69">
        <f>IF(N36="X",$G36,0)</f>
        <v>0</v>
      </c>
      <c r="AC36" s="69">
        <f>IF(O36="X",$G36,0)</f>
        <v>0</v>
      </c>
      <c r="AD36" s="69">
        <f>IF(P36="X",$G36,0)</f>
        <v>0</v>
      </c>
      <c r="AE36" s="69">
        <f>IF(K36="X",$G36,0)</f>
        <v>0</v>
      </c>
      <c r="AF36" s="69">
        <f>IF(T36="X",IF(D36="Days",C36,C36*'Globals'!$C$27)*E36,0)</f>
        <v>0</v>
      </c>
      <c r="AG36" s="69">
        <f>IF(U36="X",IF($D36="Days",$C36,$C36*'Globals'!$C$27)*$E36,0)</f>
        <v>0</v>
      </c>
      <c r="AH36" s="69">
        <f>IF(V36="X",$G36,0)</f>
        <v>0</v>
      </c>
      <c r="AI36" s="69">
        <f>IF(W36="X",$G36,0)</f>
        <v>0</v>
      </c>
      <c r="AJ36" s="69">
        <f>IF(L36="X",$G36,0)</f>
        <v>0</v>
      </c>
      <c r="AK36" s="69">
        <f>(IF(Q36="X",G36*'Globals'!$C$45,0))+(IF(N36="X",G36*'Globals'!$C$46,0))+(IF(O36="X",G36*'Globals'!$C$47,0))+(IF(K36="X",G36*'Globals'!$C$49,0))+(IF(T36="X",G36*'Globals'!$C$51,0))+(IF(L36="X",G36*'Globals'!$C$50,0))</f>
        <v>0</v>
      </c>
      <c r="AL36" s="69">
        <f>IF(J36="",G36,0)</f>
        <v>0</v>
      </c>
      <c r="AM36" s="3"/>
      <c r="AN36" s="3"/>
      <c r="AO36" s="3"/>
    </row>
    <row r="37" ht="13.65" customHeight="1">
      <c r="A37" s="107"/>
      <c r="B37" s="108"/>
      <c r="C37" s="108"/>
      <c r="D37" s="109"/>
      <c r="E37" s="108"/>
      <c r="F37" s="110"/>
      <c r="G37" s="109"/>
      <c r="H37" s="109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69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ht="13.65" customHeight="1">
      <c r="A38" s="111"/>
      <c r="B38" t="s" s="63">
        <v>218</v>
      </c>
      <c r="C38" s="64"/>
      <c r="D38" s="112"/>
      <c r="E38" s="64"/>
      <c r="F38" s="113"/>
      <c r="G38" s="113"/>
      <c r="H38" s="112"/>
      <c r="I38" s="3"/>
      <c r="J38" s="97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3"/>
      <c r="AO38" s="3"/>
    </row>
    <row r="39" ht="13.65" customHeight="1">
      <c r="A39" s="107"/>
      <c r="B39" s="108"/>
      <c r="C39" s="108"/>
      <c r="D39" s="109"/>
      <c r="E39" s="108"/>
      <c r="F39" s="110"/>
      <c r="G39" s="109"/>
      <c r="H39" s="109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69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ht="13.65" customHeight="1">
      <c r="A40" t="s" s="101">
        <v>44</v>
      </c>
      <c r="B40" t="s" s="101">
        <v>45</v>
      </c>
      <c r="C40" s="103"/>
      <c r="D40" s="105"/>
      <c r="E40" s="103"/>
      <c r="F40" s="104"/>
      <c r="G40" s="105"/>
      <c r="H40" s="105"/>
      <c r="I40" s="16"/>
      <c r="J40" s="97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N40" s="3"/>
      <c r="AO40" s="3"/>
    </row>
    <row r="41" ht="13.65" customHeight="1">
      <c r="A41" t="s" s="32">
        <v>219</v>
      </c>
      <c r="B41" t="s" s="32">
        <v>220</v>
      </c>
      <c r="C41" s="60"/>
      <c r="D41" s="35"/>
      <c r="E41" s="60"/>
      <c r="F41" s="106"/>
      <c r="G41" s="35"/>
      <c r="H41" s="35"/>
      <c r="I41" s="16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69">
        <f>IF(M41="X",IF(D41="Weeks",C41*E41*'Globals'!$C$27,C41*E41),0)</f>
        <v>0</v>
      </c>
      <c r="Y41" s="69">
        <f>IF(Q41="X",G41,0)</f>
        <v>0</v>
      </c>
      <c r="Z41" s="69">
        <f>IF(R41="X",$G41,0)</f>
        <v>0</v>
      </c>
      <c r="AA41" s="69">
        <f>IF(S41="X",$G41,0)</f>
        <v>0</v>
      </c>
      <c r="AB41" s="69">
        <f>IF(N41="X",$G41,0)</f>
        <v>0</v>
      </c>
      <c r="AC41" s="69">
        <f>IF(O41="X",$G41,0)</f>
        <v>0</v>
      </c>
      <c r="AD41" s="69">
        <f>IF(P41="X",$G41,0)</f>
        <v>0</v>
      </c>
      <c r="AE41" s="69">
        <f>IF(K41="X",$G41,0)</f>
        <v>0</v>
      </c>
      <c r="AF41" s="69">
        <f>IF(T41="X",IF(D41="Days",C41,C41*'Globals'!$C$27)*E41,0)</f>
        <v>0</v>
      </c>
      <c r="AG41" s="69">
        <f>IF(U41="X",IF($D41="Days",$C41,$C41*'Globals'!$C$27)*$E41,0)</f>
        <v>0</v>
      </c>
      <c r="AH41" s="69">
        <f>IF(V41="X",$G41,0)</f>
        <v>0</v>
      </c>
      <c r="AI41" s="69">
        <f>IF(W41="X",$G41,0)</f>
        <v>0</v>
      </c>
      <c r="AJ41" s="69">
        <f>IF(L41="X",$G41,0)</f>
        <v>0</v>
      </c>
      <c r="AK41" s="69">
        <f>(IF(Q41="X",G41*'Globals'!$C$45,0))+(IF(N41="X",G41*'Globals'!$C$46,0))+(IF(O41="X",G41*'Globals'!$C$47,0))+(IF(K41="X",G41*'Globals'!$C$49,0))+(IF(T41="X",G41*'Globals'!$C$51,0))+(IF(L41="X",G41*'Globals'!$C$50,0))</f>
        <v>0</v>
      </c>
      <c r="AL41" s="69">
        <f>IF(J41="",G41,0)</f>
        <v>0</v>
      </c>
      <c r="AM41" s="3"/>
      <c r="AN41" s="3"/>
      <c r="AO41" s="3"/>
    </row>
    <row r="42" ht="13.65" customHeight="1">
      <c r="A42" s="60"/>
      <c r="B42" t="s" s="32">
        <v>221</v>
      </c>
      <c r="C42" s="60">
        <v>3</v>
      </c>
      <c r="D42" t="s" s="32">
        <v>222</v>
      </c>
      <c r="E42" s="60">
        <v>3</v>
      </c>
      <c r="F42" s="106">
        <v>0</v>
      </c>
      <c r="G42" s="35">
        <v>0</v>
      </c>
      <c r="H42" s="35"/>
      <c r="I42" s="16"/>
      <c r="J42" s="3"/>
      <c r="K42" s="3"/>
      <c r="L42" s="3"/>
      <c r="M42" t="s" s="71">
        <v>223</v>
      </c>
      <c r="N42" t="s" s="71">
        <v>164</v>
      </c>
      <c r="O42" t="s" s="71">
        <v>223</v>
      </c>
      <c r="P42" t="s" s="71">
        <v>223</v>
      </c>
      <c r="Q42" t="s" s="71">
        <v>164</v>
      </c>
      <c r="R42" s="3"/>
      <c r="S42" s="3"/>
      <c r="T42" s="3"/>
      <c r="U42" s="3"/>
      <c r="V42" s="3"/>
      <c r="W42" s="3"/>
      <c r="X42" s="69">
        <f>IF(M42="X",IF(D42="Weeks",C42*E42*'Globals'!$C$27,C42*E42),0)</f>
        <v>54</v>
      </c>
      <c r="Y42" s="69">
        <f>IF(Q42="X",G42,0)</f>
        <v>0</v>
      </c>
      <c r="Z42" s="69">
        <f>IF(R42="X",$G42,0)</f>
        <v>0</v>
      </c>
      <c r="AA42" s="69">
        <f>IF(S42="X",$G42,0)</f>
        <v>0</v>
      </c>
      <c r="AB42" s="69">
        <f>IF(N42="X",$G42,0)</f>
        <v>0</v>
      </c>
      <c r="AC42" s="69">
        <f>IF(O42="X",$G42,0)</f>
        <v>0</v>
      </c>
      <c r="AD42" s="69">
        <f>IF(P42="X",$G42,0)</f>
        <v>0</v>
      </c>
      <c r="AE42" s="69">
        <f>IF(K42="X",$G42,0)</f>
        <v>0</v>
      </c>
      <c r="AF42" s="69">
        <f>IF(T42="X",IF(D42="Days",C42,C42*'Globals'!$C$27)*E42,0)</f>
        <v>0</v>
      </c>
      <c r="AG42" s="69">
        <f>IF(U42="X",IF($D42="Days",$C42,$C42*'Globals'!$C$27)*$E42,0)</f>
        <v>0</v>
      </c>
      <c r="AH42" s="69">
        <f>IF(V42="X",$G42,0)</f>
        <v>0</v>
      </c>
      <c r="AI42" s="69">
        <f>IF(W42="X",$G42,0)</f>
        <v>0</v>
      </c>
      <c r="AJ42" s="69">
        <f>IF(L42="X",$G42,0)</f>
        <v>0</v>
      </c>
      <c r="AK42" s="69">
        <f>(IF(Q42="X",G42*'Globals'!$C$45,0))+(IF(N42="X",G42*'Globals'!$C$46,0))+(IF(O42="X",G42*'Globals'!$C$47,0))+(IF(K42="X",G42*'Globals'!$C$49,0))+(IF(T42="X",G42*'Globals'!$C$51,0))+(IF(L42="X",G42*'Globals'!$C$50,0))</f>
        <v>0</v>
      </c>
      <c r="AL42" s="69">
        <f>IF(J42="",G42,0)</f>
        <v>0</v>
      </c>
      <c r="AM42" s="3"/>
      <c r="AN42" s="3"/>
      <c r="AO42" s="3"/>
    </row>
    <row r="43" ht="13.65" customHeight="1">
      <c r="A43" s="60"/>
      <c r="B43" t="s" s="32">
        <v>224</v>
      </c>
      <c r="C43" t="s" s="32">
        <v>225</v>
      </c>
      <c r="D43" t="s" s="32">
        <v>222</v>
      </c>
      <c r="E43" s="60">
        <v>2</v>
      </c>
      <c r="F43" s="106">
        <v>0</v>
      </c>
      <c r="G43" s="35">
        <v>0</v>
      </c>
      <c r="H43" s="35"/>
      <c r="I43" s="16"/>
      <c r="J43" s="3"/>
      <c r="K43" s="3"/>
      <c r="L43" s="3"/>
      <c r="M43" t="s" s="71">
        <v>223</v>
      </c>
      <c r="N43" t="s" s="71">
        <v>164</v>
      </c>
      <c r="O43" t="s" s="71">
        <v>223</v>
      </c>
      <c r="P43" t="s" s="71">
        <v>223</v>
      </c>
      <c r="Q43" t="s" s="71">
        <v>164</v>
      </c>
      <c r="R43" s="3"/>
      <c r="S43" s="3"/>
      <c r="T43" s="3"/>
      <c r="U43" s="3"/>
      <c r="V43" s="3"/>
      <c r="W43" s="3"/>
      <c r="X43" s="114">
        <f>IF(M43="X",IF(D43="Weeks",C43*E43*'Globals'!$C$27,C43*E43),0)</f>
        <v>24</v>
      </c>
      <c r="Y43" s="69">
        <f>IF(Q43="X",G43,0)</f>
        <v>0</v>
      </c>
      <c r="Z43" s="69">
        <f>IF(R43="X",$G43,0)</f>
        <v>0</v>
      </c>
      <c r="AA43" s="69">
        <f>IF(S43="X",$G43,0)</f>
        <v>0</v>
      </c>
      <c r="AB43" s="69">
        <f>IF(N43="X",$G43,0)</f>
        <v>0</v>
      </c>
      <c r="AC43" s="69">
        <f>IF(O43="X",$G43,0)</f>
        <v>0</v>
      </c>
      <c r="AD43" s="69">
        <f>IF(P43="X",$G43,0)</f>
        <v>0</v>
      </c>
      <c r="AE43" s="69">
        <f>IF(K43="X",$G43,0)</f>
        <v>0</v>
      </c>
      <c r="AF43" s="69">
        <f>IF(T43="X",IF(D43="Days",C43,C43*'Globals'!$C$27)*E43,0)</f>
        <v>0</v>
      </c>
      <c r="AG43" s="69">
        <f>IF(U43="X",IF($D43="Days",$C43,$C43*'Globals'!$C$27)*$E43,0)</f>
        <v>0</v>
      </c>
      <c r="AH43" s="69">
        <f>IF(V43="X",$G43,0)</f>
        <v>0</v>
      </c>
      <c r="AI43" s="69">
        <f>IF(W43="X",$G43,0)</f>
        <v>0</v>
      </c>
      <c r="AJ43" s="69">
        <f>IF(L43="X",$G43,0)</f>
        <v>0</v>
      </c>
      <c r="AK43" s="69">
        <f>(IF(Q43="X",G43*'Globals'!$C$45,0))+(IF(N43="X",G43*'Globals'!$C$46,0))+(IF(O43="X",G43*'Globals'!$C$47,0))+(IF(K43="X",G43*'Globals'!$C$49,0))+(IF(T43="X",G43*'Globals'!$C$51,0))+(IF(L43="X",G43*'Globals'!$C$50,0))</f>
        <v>0</v>
      </c>
      <c r="AL43" s="69">
        <f>IF(J43="",G43,0)</f>
        <v>0</v>
      </c>
      <c r="AM43" s="3"/>
      <c r="AN43" s="3"/>
      <c r="AO43" s="3"/>
    </row>
    <row r="44" ht="13.65" customHeight="1">
      <c r="A44" s="60"/>
      <c r="B44" t="s" s="32">
        <v>226</v>
      </c>
      <c r="C44" s="60">
        <v>2</v>
      </c>
      <c r="D44" t="s" s="32">
        <v>222</v>
      </c>
      <c r="E44" s="60">
        <v>1</v>
      </c>
      <c r="F44" s="106">
        <v>0</v>
      </c>
      <c r="G44" s="35">
        <v>0</v>
      </c>
      <c r="H44" s="35"/>
      <c r="I44" s="16"/>
      <c r="J44" s="3"/>
      <c r="K44" s="3"/>
      <c r="L44" s="3"/>
      <c r="M44" t="s" s="71">
        <v>223</v>
      </c>
      <c r="N44" t="s" s="71">
        <v>164</v>
      </c>
      <c r="O44" t="s" s="71">
        <v>223</v>
      </c>
      <c r="P44" t="s" s="71">
        <v>223</v>
      </c>
      <c r="Q44" t="s" s="71">
        <v>164</v>
      </c>
      <c r="R44" s="3"/>
      <c r="S44" s="3"/>
      <c r="T44" s="3"/>
      <c r="U44" s="3"/>
      <c r="V44" s="3"/>
      <c r="W44" s="3"/>
      <c r="X44" s="69">
        <f>IF(M44="X",IF(D44="Weeks",C44*E44*'Globals'!$C$27,C44*E44),0)</f>
        <v>12</v>
      </c>
      <c r="Y44" s="69">
        <f>IF(Q44="X",G44,0)</f>
        <v>0</v>
      </c>
      <c r="Z44" s="69">
        <f>IF(R44="X",$G44,0)</f>
        <v>0</v>
      </c>
      <c r="AA44" s="69">
        <f>IF(S44="X",$G44,0)</f>
        <v>0</v>
      </c>
      <c r="AB44" s="69">
        <f>IF(N44="X",$G44,0)</f>
        <v>0</v>
      </c>
      <c r="AC44" s="69">
        <f>IF(O44="X",$G44,0)</f>
        <v>0</v>
      </c>
      <c r="AD44" s="69">
        <f>IF(P44="X",$G44,0)</f>
        <v>0</v>
      </c>
      <c r="AE44" s="69">
        <f>IF(K44="X",$G44,0)</f>
        <v>0</v>
      </c>
      <c r="AF44" s="69">
        <f>IF(T44="X",IF(D44="Days",C44,C44*'Globals'!$C$27)*E44,0)</f>
        <v>0</v>
      </c>
      <c r="AG44" s="69">
        <f>IF(U44="X",IF($D44="Days",$C44,$C44*'Globals'!$C$27)*$E44,0)</f>
        <v>0</v>
      </c>
      <c r="AH44" s="69">
        <f>IF(V44="X",$G44,0)</f>
        <v>0</v>
      </c>
      <c r="AI44" s="69">
        <f>IF(W44="X",$G44,0)</f>
        <v>0</v>
      </c>
      <c r="AJ44" s="69">
        <f>IF(L44="X",$G44,0)</f>
        <v>0</v>
      </c>
      <c r="AK44" s="69">
        <f>(IF(Q44="X",G44*'Globals'!$C$45,0))+(IF(N44="X",G44*'Globals'!$C$46,0))+(IF(O44="X",G44*'Globals'!$C$47,0))+(IF(K44="X",G44*'Globals'!$C$49,0))+(IF(T44="X",G44*'Globals'!$C$51,0))+(IF(L44="X",G44*'Globals'!$C$50,0))</f>
        <v>0</v>
      </c>
      <c r="AL44" s="69">
        <f>IF(J44="",G44,0)</f>
        <v>0</v>
      </c>
      <c r="AM44" s="3"/>
      <c r="AN44" s="3"/>
      <c r="AO44" s="3"/>
    </row>
    <row r="45" ht="13.65" customHeight="1">
      <c r="A45" s="60"/>
      <c r="B45" t="s" s="32">
        <v>224</v>
      </c>
      <c r="C45" s="60">
        <v>2</v>
      </c>
      <c r="D45" t="s" s="32">
        <v>222</v>
      </c>
      <c r="E45" s="60">
        <v>2</v>
      </c>
      <c r="F45" s="106">
        <v>0</v>
      </c>
      <c r="G45" s="35">
        <v>0</v>
      </c>
      <c r="H45" s="35"/>
      <c r="I45" s="16"/>
      <c r="J45" s="3"/>
      <c r="K45" s="3"/>
      <c r="L45" s="3"/>
      <c r="M45" t="s" s="71">
        <v>223</v>
      </c>
      <c r="N45" t="s" s="71">
        <v>164</v>
      </c>
      <c r="O45" t="s" s="71">
        <v>223</v>
      </c>
      <c r="P45" t="s" s="71">
        <v>223</v>
      </c>
      <c r="Q45" t="s" s="71">
        <v>164</v>
      </c>
      <c r="R45" s="3"/>
      <c r="S45" s="3"/>
      <c r="T45" s="3"/>
      <c r="U45" s="3"/>
      <c r="V45" s="3"/>
      <c r="W45" s="3"/>
      <c r="X45" s="69">
        <f>IF(M45="X",IF(D45="Weeks",C45*E45*'Globals'!$C$27,C45*E45),0)</f>
        <v>24</v>
      </c>
      <c r="Y45" s="69">
        <f>IF(Q45="X",G45,0)</f>
        <v>0</v>
      </c>
      <c r="Z45" s="69">
        <f>IF(R45="X",$G45,0)</f>
        <v>0</v>
      </c>
      <c r="AA45" s="69">
        <f>IF(S45="X",$G45,0)</f>
        <v>0</v>
      </c>
      <c r="AB45" s="69">
        <f>IF(N45="X",$G45,0)</f>
        <v>0</v>
      </c>
      <c r="AC45" s="69">
        <f>IF(O45="X",$G45,0)</f>
        <v>0</v>
      </c>
      <c r="AD45" s="69">
        <f>IF(P45="X",$G45,0)</f>
        <v>0</v>
      </c>
      <c r="AE45" s="69">
        <f>IF(K45="X",$G45,0)</f>
        <v>0</v>
      </c>
      <c r="AF45" s="69">
        <f>IF(T45="X",IF(D45="Days",C45,C45*'Globals'!$C$27)*E45,0)</f>
        <v>0</v>
      </c>
      <c r="AG45" s="69">
        <f>IF(U45="X",IF($D45="Days",$C45,$C45*'Globals'!$C$27)*$E45,0)</f>
        <v>0</v>
      </c>
      <c r="AH45" s="69">
        <f>IF(V45="X",$G45,0)</f>
        <v>0</v>
      </c>
      <c r="AI45" s="69">
        <f>IF(W45="X",$G45,0)</f>
        <v>0</v>
      </c>
      <c r="AJ45" s="69">
        <f>IF(L45="X",$G45,0)</f>
        <v>0</v>
      </c>
      <c r="AK45" s="69">
        <f>(IF(Q45="X",G45*'Globals'!$C$45,0))+(IF(N45="X",G45*'Globals'!$C$46,0))+(IF(O45="X",G45*'Globals'!$C$47,0))+(IF(K45="X",G45*'Globals'!$C$49,0))+(IF(T45="X",G45*'Globals'!$C$51,0))+(IF(L45="X",G45*'Globals'!$C$50,0))</f>
        <v>0</v>
      </c>
      <c r="AL45" s="69">
        <f>IF(J45="",G45,0)</f>
        <v>0</v>
      </c>
      <c r="AM45" s="3"/>
      <c r="AN45" s="3"/>
      <c r="AO45" s="3"/>
    </row>
    <row r="46" ht="13.65" customHeight="1">
      <c r="A46" s="60"/>
      <c r="B46" t="s" s="32">
        <v>227</v>
      </c>
      <c r="C46" s="60">
        <v>2</v>
      </c>
      <c r="D46" t="s" s="32">
        <v>228</v>
      </c>
      <c r="E46" s="60"/>
      <c r="F46" s="106">
        <v>0</v>
      </c>
      <c r="G46" s="35">
        <v>0</v>
      </c>
      <c r="H46" s="35"/>
      <c r="I46" s="16"/>
      <c r="J46" s="3"/>
      <c r="K46" s="3"/>
      <c r="L46" s="3"/>
      <c r="M46" t="s" s="71">
        <v>223</v>
      </c>
      <c r="N46" t="s" s="71">
        <v>164</v>
      </c>
      <c r="O46" t="s" s="71">
        <v>223</v>
      </c>
      <c r="P46" t="s" s="71">
        <v>223</v>
      </c>
      <c r="Q46" t="s" s="71">
        <v>164</v>
      </c>
      <c r="R46" s="3"/>
      <c r="S46" s="3"/>
      <c r="T46" s="3"/>
      <c r="U46" s="3"/>
      <c r="V46" s="3"/>
      <c r="W46" s="3"/>
      <c r="X46" s="69">
        <f>IF(M46="X",IF(D46="Weeks",C46*E46*'Globals'!$C$27,C46*E46),0)</f>
        <v>0</v>
      </c>
      <c r="Y46" s="69">
        <f>IF(Q46="X",G46,0)</f>
        <v>0</v>
      </c>
      <c r="Z46" s="69">
        <f>IF(R46="X",$G46,0)</f>
        <v>0</v>
      </c>
      <c r="AA46" s="69">
        <f>IF(S46="X",$G46,0)</f>
        <v>0</v>
      </c>
      <c r="AB46" s="69">
        <f>IF(N46="X",$G46,0)</f>
        <v>0</v>
      </c>
      <c r="AC46" s="69">
        <f>IF(O46="X",$G46,0)</f>
        <v>0</v>
      </c>
      <c r="AD46" s="69">
        <f>IF(P46="X",$G46,0)</f>
        <v>0</v>
      </c>
      <c r="AE46" s="69">
        <f>IF(K46="X",$G46,0)</f>
        <v>0</v>
      </c>
      <c r="AF46" s="69">
        <f>IF(T46="X",IF(D46="Days",C46,C46*'Globals'!$C$27)*E46,0)</f>
        <v>0</v>
      </c>
      <c r="AG46" s="69">
        <f>IF(U46="X",IF($D46="Days",$C46,$C46*'Globals'!$C$27)*$E46,0)</f>
        <v>0</v>
      </c>
      <c r="AH46" s="69">
        <f>IF(V46="X",$G46,0)</f>
        <v>0</v>
      </c>
      <c r="AI46" s="69">
        <f>IF(W46="X",$G46,0)</f>
        <v>0</v>
      </c>
      <c r="AJ46" s="69">
        <f>IF(L46="X",$G46,0)</f>
        <v>0</v>
      </c>
      <c r="AK46" s="69">
        <f>(IF(Q46="X",G46*'Globals'!$C$45,0))+(IF(N46="X",G46*'Globals'!$C$46,0))+(IF(O46="X",G46*'Globals'!$C$47,0))+(IF(K46="X",G46*'Globals'!$C$49,0))+(IF(T46="X",G46*'Globals'!$C$51,0))+(IF(L46="X",G46*'Globals'!$C$50,0))</f>
        <v>0</v>
      </c>
      <c r="AL46" s="69">
        <f>IF(J46="",G46,0)</f>
        <v>0</v>
      </c>
      <c r="AM46" s="3"/>
      <c r="AN46" s="3"/>
      <c r="AO46" s="3"/>
    </row>
    <row r="47" ht="13.65" customHeight="1">
      <c r="A47" s="60"/>
      <c r="B47" s="60"/>
      <c r="C47" s="60"/>
      <c r="D47" t="s" s="32">
        <v>222</v>
      </c>
      <c r="E47" s="60"/>
      <c r="F47" s="106"/>
      <c r="G47" s="35"/>
      <c r="H47" s="35"/>
      <c r="I47" s="16"/>
      <c r="J47" s="3"/>
      <c r="K47" s="3"/>
      <c r="L47" s="3"/>
      <c r="M47" t="s" s="71">
        <v>223</v>
      </c>
      <c r="N47" t="s" s="71">
        <v>164</v>
      </c>
      <c r="O47" t="s" s="71">
        <v>223</v>
      </c>
      <c r="P47" t="s" s="71">
        <v>223</v>
      </c>
      <c r="Q47" t="s" s="71">
        <v>164</v>
      </c>
      <c r="R47" s="3"/>
      <c r="S47" s="3"/>
      <c r="T47" s="3"/>
      <c r="U47" s="3"/>
      <c r="V47" s="3"/>
      <c r="W47" s="3"/>
      <c r="X47" s="69">
        <f>IF(M47="X",IF(D47="Weeks",C47*E47*'Globals'!$C$27,C47*E47),0)</f>
        <v>0</v>
      </c>
      <c r="Y47" s="69">
        <f>IF(Q47="X",G47,0)</f>
        <v>0</v>
      </c>
      <c r="Z47" s="69">
        <f>IF(R47="X",$G47,0)</f>
        <v>0</v>
      </c>
      <c r="AA47" s="69">
        <f>IF(S47="X",$G47,0)</f>
        <v>0</v>
      </c>
      <c r="AB47" s="69">
        <f>IF(N47="X",$G47,0)</f>
        <v>0</v>
      </c>
      <c r="AC47" s="69">
        <f>IF(O47="X",$G47,0)</f>
        <v>0</v>
      </c>
      <c r="AD47" s="69">
        <f>IF(P47="X",$G47,0)</f>
        <v>0</v>
      </c>
      <c r="AE47" s="69">
        <f>IF(K47="X",$G47,0)</f>
        <v>0</v>
      </c>
      <c r="AF47" s="69">
        <f>IF(T47="X",IF(D47="Days",C47,C47*'Globals'!$C$27)*E47,0)</f>
        <v>0</v>
      </c>
      <c r="AG47" s="69">
        <f>IF(U47="X",IF($D47="Days",$C47,$C47*'Globals'!$C$27)*$E47,0)</f>
        <v>0</v>
      </c>
      <c r="AH47" s="69">
        <f>IF(V47="X",$G47,0)</f>
        <v>0</v>
      </c>
      <c r="AI47" s="69">
        <f>IF(W47="X",$G47,0)</f>
        <v>0</v>
      </c>
      <c r="AJ47" s="69">
        <f>IF(L47="X",$G47,0)</f>
        <v>0</v>
      </c>
      <c r="AK47" s="69">
        <f>(IF(Q47="X",G47*'Globals'!$C$45,0))+(IF(N47="X",G47*'Globals'!$C$46,0))+(IF(O47="X",G47*'Globals'!$C$47,0))+(IF(K47="X",G47*'Globals'!$C$49,0))+(IF(T47="X",G47*'Globals'!$C$51,0))+(IF(L47="X",G47*'Globals'!$C$50,0))</f>
        <v>0</v>
      </c>
      <c r="AL47" s="69">
        <f>IF(J47="",G47,0)</f>
        <v>0</v>
      </c>
      <c r="AM47" s="3"/>
      <c r="AN47" s="3"/>
      <c r="AO47" s="3"/>
    </row>
    <row r="48" ht="13.65" customHeight="1">
      <c r="A48" s="60"/>
      <c r="B48" s="60"/>
      <c r="C48" s="60"/>
      <c r="D48" t="s" s="32">
        <v>222</v>
      </c>
      <c r="E48" s="60"/>
      <c r="F48" s="106"/>
      <c r="G48" s="35"/>
      <c r="H48" s="35"/>
      <c r="I48" s="16"/>
      <c r="J48" s="3"/>
      <c r="K48" s="3"/>
      <c r="L48" s="3"/>
      <c r="M48" t="s" s="71">
        <v>223</v>
      </c>
      <c r="N48" t="s" s="71">
        <v>164</v>
      </c>
      <c r="O48" t="s" s="71">
        <v>223</v>
      </c>
      <c r="P48" t="s" s="71">
        <v>223</v>
      </c>
      <c r="Q48" t="s" s="71">
        <v>164</v>
      </c>
      <c r="R48" s="3"/>
      <c r="S48" s="3"/>
      <c r="T48" s="3"/>
      <c r="U48" s="3"/>
      <c r="V48" s="3"/>
      <c r="W48" s="3"/>
      <c r="X48" s="69">
        <f>IF(M48="X",IF(D48="Weeks",C48*E48*'Globals'!$C$27,C48*E48),0)</f>
        <v>0</v>
      </c>
      <c r="Y48" s="69">
        <f>IF(Q48="X",G48,0)</f>
        <v>0</v>
      </c>
      <c r="Z48" s="69">
        <f>IF(R48="X",$G48,0)</f>
        <v>0</v>
      </c>
      <c r="AA48" s="69">
        <f>IF(S48="X",$G48,0)</f>
        <v>0</v>
      </c>
      <c r="AB48" s="69">
        <f>IF(N48="X",$G48,0)</f>
        <v>0</v>
      </c>
      <c r="AC48" s="69">
        <f>IF(O48="X",$G48,0)</f>
        <v>0</v>
      </c>
      <c r="AD48" s="69">
        <f>IF(P48="X",$G48,0)</f>
        <v>0</v>
      </c>
      <c r="AE48" s="69">
        <f>IF(K48="X",$G48,0)</f>
        <v>0</v>
      </c>
      <c r="AF48" s="69">
        <f>IF(T48="X",IF(D48="Days",C48,C48*'Globals'!$C$27)*E48,0)</f>
        <v>0</v>
      </c>
      <c r="AG48" s="69">
        <f>IF(U48="X",IF($D48="Days",$C48,$C48*'Globals'!$C$27)*$E48,0)</f>
        <v>0</v>
      </c>
      <c r="AH48" s="69">
        <f>IF(V48="X",$G48,0)</f>
        <v>0</v>
      </c>
      <c r="AI48" s="69">
        <f>IF(W48="X",$G48,0)</f>
        <v>0</v>
      </c>
      <c r="AJ48" s="69">
        <f>IF(L48="X",$G48,0)</f>
        <v>0</v>
      </c>
      <c r="AK48" s="69">
        <f>(IF(Q48="X",G48*'Globals'!$C$45,0))+(IF(N48="X",G48*'Globals'!$C$46,0))+(IF(O48="X",G48*'Globals'!$C$47,0))+(IF(K48="X",G48*'Globals'!$C$49,0))+(IF(T48="X",G48*'Globals'!$C$51,0))+(IF(L48="X",G48*'Globals'!$C$50,0))</f>
        <v>0</v>
      </c>
      <c r="AL48" s="69">
        <f>IF(J48="",G48,0)</f>
        <v>0</v>
      </c>
      <c r="AM48" s="3"/>
      <c r="AN48" s="3"/>
      <c r="AO48" s="3"/>
    </row>
    <row r="49" ht="13.65" customHeight="1">
      <c r="A49" s="60"/>
      <c r="B49" s="60"/>
      <c r="C49" s="60"/>
      <c r="D49" t="s" s="32">
        <v>228</v>
      </c>
      <c r="E49" s="60"/>
      <c r="F49" s="106"/>
      <c r="G49" s="35"/>
      <c r="H49" s="35"/>
      <c r="I49" s="16"/>
      <c r="J49" s="3"/>
      <c r="K49" s="3"/>
      <c r="L49" s="3"/>
      <c r="M49" t="s" s="71">
        <v>223</v>
      </c>
      <c r="N49" t="s" s="71">
        <v>164</v>
      </c>
      <c r="O49" t="s" s="71">
        <v>223</v>
      </c>
      <c r="P49" t="s" s="71">
        <v>223</v>
      </c>
      <c r="Q49" t="s" s="71">
        <v>164</v>
      </c>
      <c r="R49" s="3"/>
      <c r="S49" s="3"/>
      <c r="T49" s="3"/>
      <c r="U49" s="3"/>
      <c r="V49" s="3"/>
      <c r="W49" s="3"/>
      <c r="X49" s="69">
        <f>IF(M49="X",IF(D49="Weeks",C49*E49*'Globals'!$C$27,C49*E49),0)</f>
        <v>0</v>
      </c>
      <c r="Y49" s="69">
        <f>IF(Q49="X",G49,0)</f>
        <v>0</v>
      </c>
      <c r="Z49" s="69">
        <f>IF(R49="X",$G49,0)</f>
        <v>0</v>
      </c>
      <c r="AA49" s="69">
        <f>IF(S49="X",$G49,0)</f>
        <v>0</v>
      </c>
      <c r="AB49" s="69">
        <f>IF(N49="X",$G49,0)</f>
        <v>0</v>
      </c>
      <c r="AC49" s="69">
        <f>IF(O49="X",$G49,0)</f>
        <v>0</v>
      </c>
      <c r="AD49" s="69">
        <f>IF(P49="X",$G49,0)</f>
        <v>0</v>
      </c>
      <c r="AE49" s="69">
        <f>IF(K49="X",$G49,0)</f>
        <v>0</v>
      </c>
      <c r="AF49" s="69">
        <f>IF(T49="X",IF(D49="Days",C49,C49*'Globals'!$C$27)*E49,0)</f>
        <v>0</v>
      </c>
      <c r="AG49" s="69">
        <f>IF(U49="X",IF($D49="Days",$C49,$C49*'Globals'!$C$27)*$E49,0)</f>
        <v>0</v>
      </c>
      <c r="AH49" s="69">
        <f>IF(V49="X",$G49,0)</f>
        <v>0</v>
      </c>
      <c r="AI49" s="69">
        <f>IF(W49="X",$G49,0)</f>
        <v>0</v>
      </c>
      <c r="AJ49" s="69">
        <f>IF(L49="X",$G49,0)</f>
        <v>0</v>
      </c>
      <c r="AK49" s="69">
        <f>(IF(Q49="X",G49*'Globals'!$C$45,0))+(IF(N49="X",G49*'Globals'!$C$46,0))+(IF(O49="X",G49*'Globals'!$C$47,0))+(IF(K49="X",G49*'Globals'!$C$49,0))+(IF(T49="X",G49*'Globals'!$C$51,0))+(IF(L49="X",G49*'Globals'!$C$50,0))</f>
        <v>0</v>
      </c>
      <c r="AL49" s="69">
        <f>IF(J49="",G49,0)</f>
        <v>0</v>
      </c>
      <c r="AM49" s="3"/>
      <c r="AN49" s="3"/>
      <c r="AO49" s="3"/>
    </row>
    <row r="50" ht="13.65" customHeight="1">
      <c r="A50" s="60"/>
      <c r="B50" s="60"/>
      <c r="C50" s="60"/>
      <c r="D50" s="35"/>
      <c r="E50" s="60"/>
      <c r="F50" s="106"/>
      <c r="G50" s="35"/>
      <c r="H50" s="35"/>
      <c r="I50" s="16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69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ht="13.65" customHeight="1">
      <c r="A51" t="s" s="32">
        <v>229</v>
      </c>
      <c r="B51" t="s" s="32">
        <v>230</v>
      </c>
      <c r="C51" s="60"/>
      <c r="D51" s="35"/>
      <c r="E51" s="60"/>
      <c r="F51" s="106"/>
      <c r="G51" s="35"/>
      <c r="H51" s="35"/>
      <c r="I51" s="16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69">
        <f>IF(M51="X",IF(D51="Weeks",C51*E51*'Globals'!$C$27,C51*E51),0)</f>
        <v>0</v>
      </c>
      <c r="Y51" s="69">
        <f>IF(Q51="X",G51,0)</f>
        <v>0</v>
      </c>
      <c r="Z51" s="69">
        <f>IF(R51="X",$G51,0)</f>
        <v>0</v>
      </c>
      <c r="AA51" s="69">
        <f>IF(S51="X",$G51,0)</f>
        <v>0</v>
      </c>
      <c r="AB51" s="69">
        <f>IF(N51="X",$G51,0)</f>
        <v>0</v>
      </c>
      <c r="AC51" s="69">
        <f>IF(O51="X",$G51,0)</f>
        <v>0</v>
      </c>
      <c r="AD51" s="69">
        <f>IF(P51="X",$G51,0)</f>
        <v>0</v>
      </c>
      <c r="AE51" s="69">
        <f>IF(K51="X",$G51,0)</f>
        <v>0</v>
      </c>
      <c r="AF51" s="69">
        <f>IF(T51="X",IF(D51="Days",C51,C51*'Globals'!$C$27)*E51,0)</f>
        <v>0</v>
      </c>
      <c r="AG51" s="69">
        <f>IF(U51="X",IF($D51="Days",$C51,$C51*'Globals'!$C$27)*$E51,0)</f>
        <v>0</v>
      </c>
      <c r="AH51" s="69">
        <f>IF(V51="X",$G51,0)</f>
        <v>0</v>
      </c>
      <c r="AI51" s="69">
        <f>IF(W51="X",$G51,0)</f>
        <v>0</v>
      </c>
      <c r="AJ51" s="69">
        <f>IF(L51="X",$G51,0)</f>
        <v>0</v>
      </c>
      <c r="AK51" s="69">
        <f>(IF(Q51="X",G51*'Globals'!$C$45,0))+(IF(N51="X",G51*'Globals'!$C$46,0))+(IF(O51="X",G51*'Globals'!$C$47,0))+(IF(K51="X",G51*'Globals'!$C$49,0))+(IF(T51="X",G51*'Globals'!$C$51,0))+(IF(L51="X",G51*'Globals'!$C$50,0))</f>
        <v>0</v>
      </c>
      <c r="AL51" s="69">
        <f>IF(J51="",G51,0)</f>
        <v>0</v>
      </c>
      <c r="AM51" s="3"/>
      <c r="AN51" s="3"/>
      <c r="AO51" s="3"/>
    </row>
    <row r="52" ht="13.65" customHeight="1">
      <c r="A52" s="60"/>
      <c r="B52" t="s" s="32">
        <v>231</v>
      </c>
      <c r="C52" s="60">
        <v>1</v>
      </c>
      <c r="D52" t="s" s="32">
        <v>228</v>
      </c>
      <c r="E52" s="60">
        <v>1</v>
      </c>
      <c r="F52" s="106">
        <v>0</v>
      </c>
      <c r="G52" s="35">
        <v>0</v>
      </c>
      <c r="H52" s="35"/>
      <c r="I52" s="16"/>
      <c r="J52" s="3"/>
      <c r="K52" s="3"/>
      <c r="L52" s="3"/>
      <c r="M52" t="s" s="71">
        <v>223</v>
      </c>
      <c r="N52" t="s" s="71">
        <v>223</v>
      </c>
      <c r="O52" t="s" s="71">
        <v>223</v>
      </c>
      <c r="P52" t="s" s="71">
        <v>223</v>
      </c>
      <c r="Q52" t="s" s="71">
        <v>223</v>
      </c>
      <c r="R52" s="3"/>
      <c r="S52" s="3"/>
      <c r="T52" s="3"/>
      <c r="U52" s="3"/>
      <c r="V52" s="3"/>
      <c r="W52" s="3"/>
      <c r="X52" s="69">
        <f>IF(M52="X",IF(D52="Weeks",C52*E52*'Globals'!$C$27,C52*E52),0)</f>
        <v>1</v>
      </c>
      <c r="Y52" s="69">
        <f>IF(Q52="X",G52,0)</f>
        <v>0</v>
      </c>
      <c r="Z52" s="69">
        <f>IF(R52="X",$G52,0)</f>
        <v>0</v>
      </c>
      <c r="AA52" s="69">
        <f>IF(S52="X",$G52,0)</f>
        <v>0</v>
      </c>
      <c r="AB52" s="69">
        <f>IF(N52="X",$G52,0)</f>
        <v>0</v>
      </c>
      <c r="AC52" s="69">
        <f>IF(O52="X",$G52,0)</f>
        <v>0</v>
      </c>
      <c r="AD52" s="69">
        <f>IF(P52="X",$G52,0)</f>
        <v>0</v>
      </c>
      <c r="AE52" s="69">
        <f>IF(K52="X",$G52,0)</f>
        <v>0</v>
      </c>
      <c r="AF52" s="69">
        <f>IF(T52="X",IF(D52="Days",C52,C52*'Globals'!$C$27)*E52,0)</f>
        <v>0</v>
      </c>
      <c r="AG52" s="69">
        <f>IF(U52="X",IF($D52="Days",$C52,$C52*'Globals'!$C$27)*$E52,0)</f>
        <v>0</v>
      </c>
      <c r="AH52" s="69">
        <f>IF(V52="X",$G52,0)</f>
        <v>0</v>
      </c>
      <c r="AI52" s="69">
        <f>IF(W52="X",$G52,0)</f>
        <v>0</v>
      </c>
      <c r="AJ52" s="69">
        <f>IF(L52="X",$G52,0)</f>
        <v>0</v>
      </c>
      <c r="AK52" s="69">
        <f>(IF(Q52="X",G52*'Globals'!$C$45,0))+(IF(N52="X",G52*'Globals'!$C$46,0))+(IF(O52="X",G52*'Globals'!$C$47,0))+(IF(K52="X",G52*'Globals'!$C$49,0))+(IF(T52="X",G52*'Globals'!$C$51,0))+(IF(L52="X",G52*'Globals'!$C$50,0))</f>
        <v>0</v>
      </c>
      <c r="AL52" s="69">
        <f>IF(J52="",G52,0)</f>
        <v>0</v>
      </c>
      <c r="AM52" s="3"/>
      <c r="AN52" s="3"/>
      <c r="AO52" s="3"/>
    </row>
    <row r="53" ht="13.65" customHeight="1">
      <c r="A53" s="60"/>
      <c r="B53" t="s" s="32">
        <v>232</v>
      </c>
      <c r="C53" s="60">
        <v>1</v>
      </c>
      <c r="D53" t="s" s="32">
        <v>228</v>
      </c>
      <c r="E53" s="60">
        <v>1</v>
      </c>
      <c r="F53" s="106">
        <v>0</v>
      </c>
      <c r="G53" s="35">
        <v>0</v>
      </c>
      <c r="H53" s="35">
        <v>0</v>
      </c>
      <c r="I53" s="16"/>
      <c r="J53" s="3"/>
      <c r="K53" s="3"/>
      <c r="L53" s="3"/>
      <c r="M53" t="s" s="71">
        <v>223</v>
      </c>
      <c r="N53" t="s" s="71">
        <v>223</v>
      </c>
      <c r="O53" t="s" s="71">
        <v>223</v>
      </c>
      <c r="P53" t="s" s="71">
        <v>223</v>
      </c>
      <c r="Q53" t="s" s="71">
        <v>223</v>
      </c>
      <c r="R53" s="3"/>
      <c r="S53" s="3"/>
      <c r="T53" s="3"/>
      <c r="U53" s="3"/>
      <c r="V53" s="3"/>
      <c r="W53" s="3"/>
      <c r="X53" s="69">
        <f>IF(M53="X",IF(D53="Weeks",C53*E53*'Globals'!$C$27,C53*E53),0)</f>
        <v>1</v>
      </c>
      <c r="Y53" s="69">
        <f>IF(Q53="X",G53,0)</f>
        <v>0</v>
      </c>
      <c r="Z53" s="69">
        <f>IF(R53="X",$G53,0)</f>
        <v>0</v>
      </c>
      <c r="AA53" s="69">
        <f>IF(S53="X",$G53,0)</f>
        <v>0</v>
      </c>
      <c r="AB53" s="69">
        <f>IF(N53="X",$G53,0)</f>
        <v>0</v>
      </c>
      <c r="AC53" s="69">
        <f>IF(O53="X",$G53,0)</f>
        <v>0</v>
      </c>
      <c r="AD53" s="69">
        <f>IF(P53="X",$G53,0)</f>
        <v>0</v>
      </c>
      <c r="AE53" s="69">
        <f>IF(K53="X",$G53,0)</f>
        <v>0</v>
      </c>
      <c r="AF53" s="69">
        <f>IF(T53="X",IF(D53="Days",C53,C53*'Globals'!$C$27)*E53,0)</f>
        <v>0</v>
      </c>
      <c r="AG53" s="69">
        <f>IF(U53="X",IF($D53="Days",$C53,$C53*'Globals'!$C$27)*$E53,0)</f>
        <v>0</v>
      </c>
      <c r="AH53" s="69">
        <f>IF(V53="X",$G53,0)</f>
        <v>0</v>
      </c>
      <c r="AI53" s="69">
        <f>IF(W53="X",$G53,0)</f>
        <v>0</v>
      </c>
      <c r="AJ53" s="69">
        <f>IF(L53="X",$G53,0)</f>
        <v>0</v>
      </c>
      <c r="AK53" s="69">
        <f>(IF(Q53="X",G53*'Globals'!$C$45,0))+(IF(N53="X",G53*'Globals'!$C$46,0))+(IF(O53="X",G53*'Globals'!$C$47,0))+(IF(K53="X",G53*'Globals'!$C$49,0))+(IF(T53="X",G53*'Globals'!$C$51,0))+(IF(L53="X",G53*'Globals'!$C$50,0))</f>
        <v>0</v>
      </c>
      <c r="AL53" s="69">
        <f>IF(J53="",G53,0)</f>
        <v>0</v>
      </c>
      <c r="AM53" s="3"/>
      <c r="AN53" s="3"/>
      <c r="AO53" s="3"/>
    </row>
    <row r="54" ht="13.65" customHeight="1">
      <c r="A54" s="60"/>
      <c r="B54" t="s" s="32">
        <v>233</v>
      </c>
      <c r="C54" s="60">
        <v>1</v>
      </c>
      <c r="D54" t="s" s="32">
        <v>228</v>
      </c>
      <c r="E54" s="60"/>
      <c r="F54" t="s" s="32">
        <v>234</v>
      </c>
      <c r="G54" s="35"/>
      <c r="H54" s="35">
        <v>0</v>
      </c>
      <c r="I54" s="16"/>
      <c r="J54" s="3"/>
      <c r="K54" s="3"/>
      <c r="L54" s="3"/>
      <c r="M54" t="s" s="71">
        <v>223</v>
      </c>
      <c r="N54" t="s" s="71">
        <v>223</v>
      </c>
      <c r="O54" t="s" s="71">
        <v>223</v>
      </c>
      <c r="P54" t="s" s="71">
        <v>223</v>
      </c>
      <c r="Q54" t="s" s="71">
        <v>223</v>
      </c>
      <c r="R54" s="3"/>
      <c r="S54" s="3"/>
      <c r="T54" s="3"/>
      <c r="U54" s="3"/>
      <c r="V54" s="3"/>
      <c r="W54" s="3"/>
      <c r="X54" s="69">
        <f>IF(M54="X",IF(D54="Weeks",C54*E54*'Globals'!$C$27,C54*E54),0)</f>
        <v>0</v>
      </c>
      <c r="Y54" s="69">
        <f>IF(Q54="X",G54,0)</f>
        <v>0</v>
      </c>
      <c r="Z54" s="69">
        <f>IF(R54="X",$G54,0)</f>
        <v>0</v>
      </c>
      <c r="AA54" s="69">
        <f>IF(S54="X",$G54,0)</f>
        <v>0</v>
      </c>
      <c r="AB54" s="69">
        <f>IF(N54="X",$G54,0)</f>
        <v>0</v>
      </c>
      <c r="AC54" s="69">
        <f>IF(O54="X",$G54,0)</f>
        <v>0</v>
      </c>
      <c r="AD54" s="69">
        <f>IF(P54="X",$G54,0)</f>
        <v>0</v>
      </c>
      <c r="AE54" s="69">
        <f>IF(K54="X",$G54,0)</f>
        <v>0</v>
      </c>
      <c r="AF54" s="69">
        <f>IF(T54="X",IF(D54="Days",C54,C54*'Globals'!$C$27)*E54,0)</f>
        <v>0</v>
      </c>
      <c r="AG54" s="69">
        <f>IF(U54="X",IF($D54="Days",$C54,$C54*'Globals'!$C$27)*$E54,0)</f>
        <v>0</v>
      </c>
      <c r="AH54" s="69">
        <f>IF(V54="X",$G54,0)</f>
        <v>0</v>
      </c>
      <c r="AI54" s="69">
        <f>IF(W54="X",$G54,0)</f>
        <v>0</v>
      </c>
      <c r="AJ54" s="69">
        <f>IF(L54="X",$G54,0)</f>
        <v>0</v>
      </c>
      <c r="AK54" s="69">
        <f>(IF(Q54="X",G54*'Globals'!$C$45,0))+(IF(N54="X",G54*'Globals'!$C$46,0))+(IF(O54="X",G54*'Globals'!$C$47,0))+(IF(K54="X",G54*'Globals'!$C$49,0))+(IF(T54="X",G54*'Globals'!$C$51,0))+(IF(L54="X",G54*'Globals'!$C$50,0))</f>
        <v>0</v>
      </c>
      <c r="AL54" s="69">
        <f>IF(J54="",G54,0)</f>
        <v>0</v>
      </c>
      <c r="AM54" s="3"/>
      <c r="AN54" s="3"/>
      <c r="AO54" s="3"/>
    </row>
    <row r="55" ht="13.65" customHeight="1">
      <c r="A55" s="60"/>
      <c r="B55" t="s" s="32">
        <v>235</v>
      </c>
      <c r="C55" s="60">
        <v>1</v>
      </c>
      <c r="D55" t="s" s="32">
        <v>228</v>
      </c>
      <c r="E55" s="60"/>
      <c r="F55" s="106">
        <v>0</v>
      </c>
      <c r="G55" s="35">
        <v>0</v>
      </c>
      <c r="H55" s="35"/>
      <c r="I55" s="16"/>
      <c r="J55" s="3"/>
      <c r="K55" s="3"/>
      <c r="L55" s="3"/>
      <c r="M55" t="s" s="71">
        <v>223</v>
      </c>
      <c r="N55" t="s" s="71">
        <v>223</v>
      </c>
      <c r="O55" t="s" s="71">
        <v>223</v>
      </c>
      <c r="P55" t="s" s="71">
        <v>223</v>
      </c>
      <c r="Q55" t="s" s="71">
        <v>223</v>
      </c>
      <c r="R55" s="3"/>
      <c r="S55" s="3"/>
      <c r="T55" s="3"/>
      <c r="U55" s="3"/>
      <c r="V55" s="3"/>
      <c r="W55" s="3"/>
      <c r="X55" s="69">
        <f>IF(M55="X",IF(D55="Weeks",C55*E55*'Globals'!$C$27,C55*E55),0)</f>
        <v>0</v>
      </c>
      <c r="Y55" s="69">
        <f>IF(Q55="X",G55,0)</f>
        <v>0</v>
      </c>
      <c r="Z55" s="69">
        <f>IF(R55="X",$G55,0)</f>
        <v>0</v>
      </c>
      <c r="AA55" s="69">
        <f>IF(S55="X",$G55,0)</f>
        <v>0</v>
      </c>
      <c r="AB55" s="69">
        <f>IF(N55="X",$G55,0)</f>
        <v>0</v>
      </c>
      <c r="AC55" s="69">
        <f>IF(O55="X",$G55,0)</f>
        <v>0</v>
      </c>
      <c r="AD55" s="69">
        <f>IF(P55="X",$G55,0)</f>
        <v>0</v>
      </c>
      <c r="AE55" s="69">
        <f>IF(K55="X",$G55,0)</f>
        <v>0</v>
      </c>
      <c r="AF55" s="69">
        <f>IF(T55="X",IF(D55="Days",C55,C55*'Globals'!$C$27)*E55,0)</f>
        <v>0</v>
      </c>
      <c r="AG55" s="69">
        <f>IF(U55="X",IF($D55="Days",$C55,$C55*'Globals'!$C$27)*$E55,0)</f>
        <v>0</v>
      </c>
      <c r="AH55" s="69">
        <f>IF(V55="X",$G55,0)</f>
        <v>0</v>
      </c>
      <c r="AI55" s="69">
        <f>IF(W55="X",$G55,0)</f>
        <v>0</v>
      </c>
      <c r="AJ55" s="69">
        <f>IF(L55="X",$G55,0)</f>
        <v>0</v>
      </c>
      <c r="AK55" s="69">
        <f>(IF(Q55="X",G55*'Globals'!$C$45,0))+(IF(N55="X",G55*'Globals'!$C$46,0))+(IF(O55="X",G55*'Globals'!$C$47,0))+(IF(K55="X",G55*'Globals'!$C$49,0))+(IF(T55="X",G55*'Globals'!$C$51,0))+(IF(L55="X",G55*'Globals'!$C$50,0))</f>
        <v>0</v>
      </c>
      <c r="AL55" s="69">
        <f>IF(J55="",G55,0)</f>
        <v>0</v>
      </c>
      <c r="AM55" s="3"/>
      <c r="AN55" s="3"/>
      <c r="AO55" s="3"/>
    </row>
    <row r="56" ht="13.65" customHeight="1">
      <c r="A56" s="60"/>
      <c r="B56" t="s" s="32">
        <v>236</v>
      </c>
      <c r="C56" s="60">
        <v>1</v>
      </c>
      <c r="D56" t="s" s="32">
        <v>228</v>
      </c>
      <c r="E56" s="60">
        <v>1</v>
      </c>
      <c r="F56" s="106">
        <v>0</v>
      </c>
      <c r="G56" s="35">
        <v>0</v>
      </c>
      <c r="H56" s="35"/>
      <c r="I56" s="16"/>
      <c r="J56" s="3"/>
      <c r="K56" s="3"/>
      <c r="L56" s="3"/>
      <c r="M56" t="s" s="71">
        <v>223</v>
      </c>
      <c r="N56" t="s" s="71">
        <v>223</v>
      </c>
      <c r="O56" t="s" s="71">
        <v>223</v>
      </c>
      <c r="P56" t="s" s="71">
        <v>223</v>
      </c>
      <c r="Q56" t="s" s="71">
        <v>223</v>
      </c>
      <c r="R56" s="3"/>
      <c r="S56" s="3"/>
      <c r="T56" s="3"/>
      <c r="U56" s="3"/>
      <c r="V56" s="3"/>
      <c r="W56" s="3"/>
      <c r="X56" s="69">
        <f>IF(M56="X",IF(D56="Weeks",C56*E56*'Globals'!$C$27,C56*E56),0)</f>
        <v>1</v>
      </c>
      <c r="Y56" s="69">
        <f>IF(Q56="X",G56,0)</f>
        <v>0</v>
      </c>
      <c r="Z56" s="69">
        <f>IF(R56="X",$G56,0)</f>
        <v>0</v>
      </c>
      <c r="AA56" s="69">
        <f>IF(S56="X",$G56,0)</f>
        <v>0</v>
      </c>
      <c r="AB56" s="69">
        <f>IF(N56="X",$G56,0)</f>
        <v>0</v>
      </c>
      <c r="AC56" s="69">
        <f>IF(O56="X",$G56,0)</f>
        <v>0</v>
      </c>
      <c r="AD56" s="69">
        <f>IF(P56="X",$G56,0)</f>
        <v>0</v>
      </c>
      <c r="AE56" s="69">
        <f>IF(K56="X",$G56,0)</f>
        <v>0</v>
      </c>
      <c r="AF56" s="69">
        <f>IF(T56="X",IF(D56="Days",C56,C56*'Globals'!$C$27)*E56,0)</f>
        <v>0</v>
      </c>
      <c r="AG56" s="69">
        <f>IF(U56="X",IF($D56="Days",$C56,$C56*'Globals'!$C$27)*$E56,0)</f>
        <v>0</v>
      </c>
      <c r="AH56" s="69">
        <f>IF(V56="X",$G56,0)</f>
        <v>0</v>
      </c>
      <c r="AI56" s="69">
        <f>IF(W56="X",$G56,0)</f>
        <v>0</v>
      </c>
      <c r="AJ56" s="69">
        <f>IF(L56="X",$G56,0)</f>
        <v>0</v>
      </c>
      <c r="AK56" s="69">
        <f>(IF(Q56="X",G56*'Globals'!$C$45,0))+(IF(N56="X",G56*'Globals'!$C$46,0))+(IF(O56="X",G56*'Globals'!$C$47,0))+(IF(K56="X",G56*'Globals'!$C$49,0))+(IF(T56="X",G56*'Globals'!$C$51,0))+(IF(L56="X",G56*'Globals'!$C$50,0))</f>
        <v>0</v>
      </c>
      <c r="AL56" s="69">
        <f>IF(J56="",G56,0)</f>
        <v>0</v>
      </c>
      <c r="AM56" s="3"/>
      <c r="AN56" s="3"/>
      <c r="AO56" s="3"/>
    </row>
    <row r="57" ht="13.65" customHeight="1">
      <c r="A57" s="60"/>
      <c r="B57" t="s" s="32">
        <v>237</v>
      </c>
      <c r="C57" s="60">
        <v>2</v>
      </c>
      <c r="D57" t="s" s="32">
        <v>228</v>
      </c>
      <c r="E57" s="60">
        <v>1</v>
      </c>
      <c r="F57" s="106">
        <v>0</v>
      </c>
      <c r="G57" s="35">
        <v>0</v>
      </c>
      <c r="H57" s="35"/>
      <c r="I57" s="16"/>
      <c r="J57" s="3"/>
      <c r="K57" s="3"/>
      <c r="L57" s="3"/>
      <c r="M57" t="s" s="71">
        <v>223</v>
      </c>
      <c r="N57" t="s" s="71">
        <v>223</v>
      </c>
      <c r="O57" t="s" s="71">
        <v>223</v>
      </c>
      <c r="P57" t="s" s="71">
        <v>223</v>
      </c>
      <c r="Q57" t="s" s="71">
        <v>223</v>
      </c>
      <c r="R57" s="3"/>
      <c r="S57" s="3"/>
      <c r="T57" s="3"/>
      <c r="U57" s="3"/>
      <c r="V57" s="3"/>
      <c r="W57" s="3"/>
      <c r="X57" s="69">
        <f>IF(M57="X",IF(D57="Weeks",C57*E57*'Globals'!$C$27,C57*E57),0)</f>
        <v>2</v>
      </c>
      <c r="Y57" s="69">
        <f>IF(Q57="X",G57,0)</f>
        <v>0</v>
      </c>
      <c r="Z57" s="69">
        <f>IF(R57="X",$G57,0)</f>
        <v>0</v>
      </c>
      <c r="AA57" s="69">
        <f>IF(S57="X",$G57,0)</f>
        <v>0</v>
      </c>
      <c r="AB57" s="69">
        <f>IF(N57="X",$G57,0)</f>
        <v>0</v>
      </c>
      <c r="AC57" s="69">
        <f>IF(O57="X",$G57,0)</f>
        <v>0</v>
      </c>
      <c r="AD57" s="69">
        <f>IF(P57="X",$G57,0)</f>
        <v>0</v>
      </c>
      <c r="AE57" s="69">
        <f>IF(K57="X",$G57,0)</f>
        <v>0</v>
      </c>
      <c r="AF57" s="69">
        <f>IF(T57="X",IF(D57="Days",C57,C57*'Globals'!$C$27)*E57,0)</f>
        <v>0</v>
      </c>
      <c r="AG57" s="69">
        <f>IF(U57="X",IF($D57="Days",$C57,$C57*'Globals'!$C$27)*$E57,0)</f>
        <v>0</v>
      </c>
      <c r="AH57" s="69">
        <f>IF(V57="X",$G57,0)</f>
        <v>0</v>
      </c>
      <c r="AI57" s="69">
        <f>IF(W57="X",$G57,0)</f>
        <v>0</v>
      </c>
      <c r="AJ57" s="69">
        <f>IF(L57="X",$G57,0)</f>
        <v>0</v>
      </c>
      <c r="AK57" s="69">
        <f>(IF(Q57="X",G57*'Globals'!$C$45,0))+(IF(N57="X",G57*'Globals'!$C$46,0))+(IF(O57="X",G57*'Globals'!$C$47,0))+(IF(K57="X",G57*'Globals'!$C$49,0))+(IF(T57="X",G57*'Globals'!$C$51,0))+(IF(L57="X",G57*'Globals'!$C$50,0))</f>
        <v>0</v>
      </c>
      <c r="AL57" s="69">
        <f>IF(J57="",G57,0)</f>
        <v>0</v>
      </c>
      <c r="AM57" s="3"/>
      <c r="AN57" s="3"/>
      <c r="AO57" s="3"/>
    </row>
    <row r="58" ht="13.65" customHeight="1">
      <c r="A58" s="60"/>
      <c r="B58" t="s" s="32">
        <v>238</v>
      </c>
      <c r="C58" s="60">
        <v>1</v>
      </c>
      <c r="D58" t="s" s="32">
        <v>228</v>
      </c>
      <c r="E58" s="60">
        <v>1</v>
      </c>
      <c r="F58" s="106">
        <v>0</v>
      </c>
      <c r="G58" s="35">
        <v>0</v>
      </c>
      <c r="H58" s="35"/>
      <c r="I58" s="16"/>
      <c r="J58" s="3"/>
      <c r="K58" s="3"/>
      <c r="L58" s="3"/>
      <c r="M58" t="s" s="71">
        <v>223</v>
      </c>
      <c r="N58" t="s" s="71">
        <v>223</v>
      </c>
      <c r="O58" t="s" s="71">
        <v>223</v>
      </c>
      <c r="P58" t="s" s="71">
        <v>223</v>
      </c>
      <c r="Q58" t="s" s="71">
        <v>223</v>
      </c>
      <c r="R58" s="3"/>
      <c r="S58" s="3"/>
      <c r="T58" s="3"/>
      <c r="U58" s="3"/>
      <c r="V58" s="3"/>
      <c r="W58" s="3"/>
      <c r="X58" s="69">
        <f>IF(M58="X",IF(D58="Weeks",C58*E58*'Globals'!$C$27,C58*E58),0)</f>
        <v>1</v>
      </c>
      <c r="Y58" s="69">
        <f>IF(Q58="X",G58,0)</f>
        <v>0</v>
      </c>
      <c r="Z58" s="69">
        <f>IF(R58="X",$G58,0)</f>
        <v>0</v>
      </c>
      <c r="AA58" s="69">
        <f>IF(S58="X",$G58,0)</f>
        <v>0</v>
      </c>
      <c r="AB58" s="69">
        <f>IF(N58="X",$G58,0)</f>
        <v>0</v>
      </c>
      <c r="AC58" s="69">
        <f>IF(O58="X",$G58,0)</f>
        <v>0</v>
      </c>
      <c r="AD58" s="69">
        <f>IF(P58="X",$G58,0)</f>
        <v>0</v>
      </c>
      <c r="AE58" s="69">
        <f>IF(K58="X",$G58,0)</f>
        <v>0</v>
      </c>
      <c r="AF58" s="69">
        <f>IF(T58="X",IF(D58="Days",C58,C58*'Globals'!$C$27)*E58,0)</f>
        <v>0</v>
      </c>
      <c r="AG58" s="69">
        <f>IF(U58="X",IF($D58="Days",$C58,$C58*'Globals'!$C$27)*$E58,0)</f>
        <v>0</v>
      </c>
      <c r="AH58" s="69">
        <f>IF(V58="X",$G58,0)</f>
        <v>0</v>
      </c>
      <c r="AI58" s="69">
        <f>IF(W58="X",$G58,0)</f>
        <v>0</v>
      </c>
      <c r="AJ58" s="69">
        <f>IF(L58="X",$G58,0)</f>
        <v>0</v>
      </c>
      <c r="AK58" s="69">
        <f>(IF(Q58="X",G58*'Globals'!$C$45,0))+(IF(N58="X",G58*'Globals'!$C$46,0))+(IF(O58="X",G58*'Globals'!$C$47,0))+(IF(K58="X",G58*'Globals'!$C$49,0))+(IF(T58="X",G58*'Globals'!$C$51,0))+(IF(L58="X",G58*'Globals'!$C$50,0))</f>
        <v>0</v>
      </c>
      <c r="AL58" s="69">
        <f>IF(J58="",G58,0)</f>
        <v>0</v>
      </c>
      <c r="AM58" s="3"/>
      <c r="AN58" s="3"/>
      <c r="AO58" s="3"/>
    </row>
    <row r="59" ht="13.65" customHeight="1">
      <c r="A59" s="60"/>
      <c r="B59" t="s" s="32">
        <v>239</v>
      </c>
      <c r="C59" s="60">
        <v>1</v>
      </c>
      <c r="D59" t="s" s="32">
        <v>228</v>
      </c>
      <c r="E59" s="60">
        <v>1</v>
      </c>
      <c r="F59" s="106">
        <v>0</v>
      </c>
      <c r="G59" s="35">
        <v>0</v>
      </c>
      <c r="H59" s="35"/>
      <c r="I59" s="16"/>
      <c r="J59" s="3"/>
      <c r="K59" s="3"/>
      <c r="L59" s="3"/>
      <c r="M59" t="s" s="71">
        <v>223</v>
      </c>
      <c r="N59" t="s" s="71">
        <v>223</v>
      </c>
      <c r="O59" t="s" s="71">
        <v>223</v>
      </c>
      <c r="P59" t="s" s="71">
        <v>223</v>
      </c>
      <c r="Q59" t="s" s="71">
        <v>223</v>
      </c>
      <c r="R59" s="3"/>
      <c r="S59" s="3"/>
      <c r="T59" s="3"/>
      <c r="U59" s="3"/>
      <c r="V59" s="3"/>
      <c r="W59" s="3"/>
      <c r="X59" s="69">
        <f>IF(M59="X",IF(D59="Weeks",C59*E59*'Globals'!$C$27,C59*E59),0)</f>
        <v>1</v>
      </c>
      <c r="Y59" s="69">
        <f>IF(Q59="X",G59,0)</f>
        <v>0</v>
      </c>
      <c r="Z59" s="69">
        <f>IF(R59="X",$G59,0)</f>
        <v>0</v>
      </c>
      <c r="AA59" s="69">
        <f>IF(S59="X",$G59,0)</f>
        <v>0</v>
      </c>
      <c r="AB59" s="69">
        <f>IF(N59="X",$G59,0)</f>
        <v>0</v>
      </c>
      <c r="AC59" s="69">
        <f>IF(O59="X",$G59,0)</f>
        <v>0</v>
      </c>
      <c r="AD59" s="69">
        <f>IF(P59="X",$G59,0)</f>
        <v>0</v>
      </c>
      <c r="AE59" s="69">
        <f>IF(K59="X",$G59,0)</f>
        <v>0</v>
      </c>
      <c r="AF59" s="69">
        <f>IF(T59="X",IF(D59="Days",C59,C59*'Globals'!$C$27)*E59,0)</f>
        <v>0</v>
      </c>
      <c r="AG59" s="69">
        <f>IF(U59="X",IF($D59="Days",$C59,$C59*'Globals'!$C$27)*$E59,0)</f>
        <v>0</v>
      </c>
      <c r="AH59" s="69">
        <f>IF(V59="X",$G59,0)</f>
        <v>0</v>
      </c>
      <c r="AI59" s="69">
        <f>IF(W59="X",$G59,0)</f>
        <v>0</v>
      </c>
      <c r="AJ59" s="69">
        <f>IF(L59="X",$G59,0)</f>
        <v>0</v>
      </c>
      <c r="AK59" s="69">
        <f>(IF(Q59="X",G59*'Globals'!$C$45,0))+(IF(N59="X",G59*'Globals'!$C$46,0))+(IF(O59="X",G59*'Globals'!$C$47,0))+(IF(K59="X",G59*'Globals'!$C$49,0))+(IF(T59="X",G59*'Globals'!$C$51,0))+(IF(L59="X",G59*'Globals'!$C$50,0))</f>
        <v>0</v>
      </c>
      <c r="AL59" s="69">
        <f>IF(J59="",G59,0)</f>
        <v>0</v>
      </c>
      <c r="AM59" s="3"/>
      <c r="AN59" s="3"/>
      <c r="AO59" s="3"/>
    </row>
    <row r="60" ht="13.65" customHeight="1">
      <c r="A60" s="60"/>
      <c r="B60" s="60"/>
      <c r="C60" s="60"/>
      <c r="D60" t="s" s="32">
        <v>228</v>
      </c>
      <c r="E60" s="60"/>
      <c r="F60" s="106"/>
      <c r="G60" s="35"/>
      <c r="H60" s="35"/>
      <c r="I60" s="16"/>
      <c r="J60" s="3"/>
      <c r="K60" s="3"/>
      <c r="L60" s="3"/>
      <c r="M60" t="s" s="71">
        <v>223</v>
      </c>
      <c r="N60" t="s" s="71">
        <v>223</v>
      </c>
      <c r="O60" t="s" s="71">
        <v>223</v>
      </c>
      <c r="P60" t="s" s="71">
        <v>223</v>
      </c>
      <c r="Q60" t="s" s="71">
        <v>223</v>
      </c>
      <c r="R60" s="3"/>
      <c r="S60" s="3"/>
      <c r="T60" s="3"/>
      <c r="U60" s="3"/>
      <c r="V60" s="3"/>
      <c r="W60" s="3"/>
      <c r="X60" s="69">
        <f>IF(M60="X",IF(D60="Weeks",C60*E60*'Globals'!$C$27,C60*E60),0)</f>
        <v>0</v>
      </c>
      <c r="Y60" s="69">
        <f>IF(Q60="X",G60,0)</f>
        <v>0</v>
      </c>
      <c r="Z60" s="69">
        <f>IF(R60="X",$G60,0)</f>
        <v>0</v>
      </c>
      <c r="AA60" s="69">
        <f>IF(S60="X",$G60,0)</f>
        <v>0</v>
      </c>
      <c r="AB60" s="69">
        <f>IF(N60="X",$G60,0)</f>
        <v>0</v>
      </c>
      <c r="AC60" s="69">
        <f>IF(O60="X",$G60,0)</f>
        <v>0</v>
      </c>
      <c r="AD60" s="69">
        <f>IF(P60="X",$G60,0)</f>
        <v>0</v>
      </c>
      <c r="AE60" s="69">
        <f>IF(K60="X",$G60,0)</f>
        <v>0</v>
      </c>
      <c r="AF60" s="69">
        <f>IF(T60="X",IF(D60="Days",C60,C60*'Globals'!$C$27)*E60,0)</f>
        <v>0</v>
      </c>
      <c r="AG60" s="69">
        <f>IF(U60="X",IF($D60="Days",$C60,$C60*'Globals'!$C$27)*$E60,0)</f>
        <v>0</v>
      </c>
      <c r="AH60" s="69">
        <f>IF(V60="X",$G60,0)</f>
        <v>0</v>
      </c>
      <c r="AI60" s="69">
        <f>IF(W60="X",$G60,0)</f>
        <v>0</v>
      </c>
      <c r="AJ60" s="69">
        <f>IF(L60="X",$G60,0)</f>
        <v>0</v>
      </c>
      <c r="AK60" s="69">
        <f>(IF(Q60="X",G60*'Globals'!$C$45,0))+(IF(N60="X",G60*'Globals'!$C$46,0))+(IF(O60="X",G60*'Globals'!$C$47,0))+(IF(K60="X",G60*'Globals'!$C$49,0))+(IF(T60="X",G60*'Globals'!$C$51,0))+(IF(L60="X",G60*'Globals'!$C$50,0))</f>
        <v>0</v>
      </c>
      <c r="AL60" s="69">
        <f>IF(J60="",G60,0)</f>
        <v>0</v>
      </c>
      <c r="AM60" s="3"/>
      <c r="AN60" s="3"/>
      <c r="AO60" s="3"/>
    </row>
    <row r="61" ht="13.65" customHeight="1">
      <c r="A61" t="s" s="32">
        <v>240</v>
      </c>
      <c r="B61" s="60"/>
      <c r="C61" s="60"/>
      <c r="D61" s="35"/>
      <c r="E61" s="60"/>
      <c r="F61" s="106"/>
      <c r="G61" s="35"/>
      <c r="H61" s="35"/>
      <c r="I61" s="16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69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ht="13.65" customHeight="1">
      <c r="A62" t="s" s="32">
        <v>241</v>
      </c>
      <c r="B62" t="s" s="32">
        <v>242</v>
      </c>
      <c r="C62" s="60"/>
      <c r="D62" s="35"/>
      <c r="E62" s="60"/>
      <c r="F62" s="106"/>
      <c r="G62" s="35"/>
      <c r="H62" s="35"/>
      <c r="I62" s="16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69">
        <f>IF(M62="X",IF(D62="Weeks",C62*E62*'Globals'!$C$27,C62*E62),0)</f>
        <v>0</v>
      </c>
      <c r="Y62" s="69">
        <f>IF(Q62="X",G62,0)</f>
        <v>0</v>
      </c>
      <c r="Z62" s="69">
        <f>IF(R62="X",$G62,0)</f>
        <v>0</v>
      </c>
      <c r="AA62" s="69">
        <f>IF(S62="X",$G62,0)</f>
        <v>0</v>
      </c>
      <c r="AB62" s="69">
        <f>IF(N62="X",$G62,0)</f>
        <v>0</v>
      </c>
      <c r="AC62" s="69">
        <f>IF(O62="X",$G62,0)</f>
        <v>0</v>
      </c>
      <c r="AD62" s="69">
        <f>IF(P62="X",$G62,0)</f>
        <v>0</v>
      </c>
      <c r="AE62" s="69">
        <f>IF(K62="X",$G62,0)</f>
        <v>0</v>
      </c>
      <c r="AF62" s="69">
        <f>IF(T62="X",IF(D62="Days",C62,C62*'Globals'!$C$27)*E62,0)</f>
        <v>0</v>
      </c>
      <c r="AG62" s="69">
        <f>IF(U62="X",IF($D62="Days",$C62,$C62*'Globals'!$C$27)*$E62,0)</f>
        <v>0</v>
      </c>
      <c r="AH62" s="69">
        <f>IF(V62="X",$G62,0)</f>
        <v>0</v>
      </c>
      <c r="AI62" s="69">
        <f>IF(W62="X",$G62,0)</f>
        <v>0</v>
      </c>
      <c r="AJ62" s="69">
        <f>IF(L62="X",$G62,0)</f>
        <v>0</v>
      </c>
      <c r="AK62" s="69">
        <f>(IF(Q62="X",G62*'Globals'!$C$45,0))+(IF(N62="X",G62*'Globals'!$C$46,0))+(IF(O62="X",G62*'Globals'!$C$47,0))+(IF(K62="X",G62*'Globals'!$C$49,0))+(IF(T62="X",G62*'Globals'!$C$51,0))+(IF(L62="X",G62*'Globals'!$C$50,0))</f>
        <v>0</v>
      </c>
      <c r="AL62" s="69">
        <f>IF(J62="",G62,0)</f>
        <v>0</v>
      </c>
      <c r="AM62" s="3"/>
      <c r="AN62" s="3"/>
      <c r="AO62" s="3"/>
    </row>
    <row r="63" ht="13.65" customHeight="1">
      <c r="A63" s="60"/>
      <c r="B63" t="s" s="32">
        <v>243</v>
      </c>
      <c r="C63" s="60">
        <v>1</v>
      </c>
      <c r="D63" t="s" s="32">
        <v>228</v>
      </c>
      <c r="E63" s="60">
        <v>1</v>
      </c>
      <c r="F63" s="106"/>
      <c r="G63" s="35"/>
      <c r="H63" s="35">
        <v>0</v>
      </c>
      <c r="I63" s="16"/>
      <c r="J63" s="3"/>
      <c r="K63" s="3"/>
      <c r="L63" s="3"/>
      <c r="M63" t="s" s="71">
        <v>223</v>
      </c>
      <c r="N63" t="s" s="71">
        <v>223</v>
      </c>
      <c r="O63" t="s" s="71">
        <v>223</v>
      </c>
      <c r="P63" t="s" s="71">
        <v>223</v>
      </c>
      <c r="Q63" t="s" s="71">
        <v>223</v>
      </c>
      <c r="R63" s="3"/>
      <c r="S63" s="3"/>
      <c r="T63" s="3"/>
      <c r="U63" s="3"/>
      <c r="V63" s="3"/>
      <c r="W63" s="3"/>
      <c r="X63" s="69">
        <f>IF(M63="X",IF(D63="Weeks",C63*E63*'Globals'!$C$27,C63*E63),0)</f>
        <v>1</v>
      </c>
      <c r="Y63" s="69">
        <f>IF(Q63="X",G63,0)</f>
        <v>0</v>
      </c>
      <c r="Z63" s="69">
        <f>IF(R63="X",$G63,0)</f>
        <v>0</v>
      </c>
      <c r="AA63" s="69">
        <f>IF(S63="X",$G63,0)</f>
        <v>0</v>
      </c>
      <c r="AB63" s="69">
        <f>IF(N63="X",$G63,0)</f>
        <v>0</v>
      </c>
      <c r="AC63" s="69">
        <f>IF(O63="X",$G63,0)</f>
        <v>0</v>
      </c>
      <c r="AD63" s="69">
        <f>IF(P63="X",$G63,0)</f>
        <v>0</v>
      </c>
      <c r="AE63" s="69">
        <f>IF(K63="X",$G63,0)</f>
        <v>0</v>
      </c>
      <c r="AF63" s="69">
        <f>IF(T63="X",IF(D63="Days",C63,C63*'Globals'!$C$27)*E63,0)</f>
        <v>0</v>
      </c>
      <c r="AG63" s="69">
        <f>IF(U63="X",IF($D63="Days",$C63,$C63*'Globals'!$C$27)*$E63,0)</f>
        <v>0</v>
      </c>
      <c r="AH63" s="69">
        <f>IF(V63="X",$G63,0)</f>
        <v>0</v>
      </c>
      <c r="AI63" s="69">
        <f>IF(W63="X",$G63,0)</f>
        <v>0</v>
      </c>
      <c r="AJ63" s="69">
        <f>IF(L63="X",$G63,0)</f>
        <v>0</v>
      </c>
      <c r="AK63" s="69">
        <f>(IF(Q63="X",G63*'Globals'!$C$45,0))+(IF(N63="X",G63*'Globals'!$C$46,0))+(IF(O63="X",G63*'Globals'!$C$47,0))+(IF(K63="X",G63*'Globals'!$C$49,0))+(IF(T63="X",G63*'Globals'!$C$51,0))+(IF(L63="X",G63*'Globals'!$C$50,0))</f>
        <v>0</v>
      </c>
      <c r="AL63" s="69">
        <f>IF(J63="",G63,0)</f>
        <v>0</v>
      </c>
      <c r="AM63" s="3"/>
      <c r="AN63" s="3"/>
      <c r="AO63" s="3"/>
    </row>
    <row r="64" ht="13.65" customHeight="1">
      <c r="A64" s="60"/>
      <c r="B64" t="s" s="32">
        <v>244</v>
      </c>
      <c r="C64" s="60">
        <v>1</v>
      </c>
      <c r="D64" t="s" s="32">
        <v>228</v>
      </c>
      <c r="E64" s="60">
        <v>1</v>
      </c>
      <c r="F64" s="106">
        <v>0</v>
      </c>
      <c r="G64" s="35">
        <v>0</v>
      </c>
      <c r="H64" s="35"/>
      <c r="I64" s="16"/>
      <c r="J64" s="3"/>
      <c r="K64" s="3"/>
      <c r="L64" s="3"/>
      <c r="M64" t="s" s="71">
        <v>223</v>
      </c>
      <c r="N64" t="s" s="71">
        <v>223</v>
      </c>
      <c r="O64" t="s" s="71">
        <v>223</v>
      </c>
      <c r="P64" t="s" s="71">
        <v>223</v>
      </c>
      <c r="Q64" t="s" s="71">
        <v>223</v>
      </c>
      <c r="R64" s="3"/>
      <c r="S64" s="3"/>
      <c r="T64" s="3"/>
      <c r="U64" s="3"/>
      <c r="V64" s="3"/>
      <c r="W64" s="3"/>
      <c r="X64" s="69">
        <f>IF(M64="X",IF(D64="Weeks",C64*E64*'Globals'!$C$27,C64*E64),0)</f>
        <v>1</v>
      </c>
      <c r="Y64" s="69">
        <f>IF(Q64="X",G64,0)</f>
        <v>0</v>
      </c>
      <c r="Z64" s="69">
        <f>IF(R64="X",$G64,0)</f>
        <v>0</v>
      </c>
      <c r="AA64" s="69">
        <f>IF(S64="X",$G64,0)</f>
        <v>0</v>
      </c>
      <c r="AB64" s="69">
        <f>IF(N64="X",$G64,0)</f>
        <v>0</v>
      </c>
      <c r="AC64" s="69">
        <f>IF(O64="X",$G64,0)</f>
        <v>0</v>
      </c>
      <c r="AD64" s="69">
        <f>IF(P64="X",$G64,0)</f>
        <v>0</v>
      </c>
      <c r="AE64" s="69">
        <f>IF(K64="X",$G64,0)</f>
        <v>0</v>
      </c>
      <c r="AF64" s="69">
        <f>IF(T64="X",IF(D64="Days",C64,C64*'Globals'!$C$27)*E64,0)</f>
        <v>0</v>
      </c>
      <c r="AG64" s="69">
        <f>IF(U64="X",IF($D64="Days",$C64,$C64*'Globals'!$C$27)*$E64,0)</f>
        <v>0</v>
      </c>
      <c r="AH64" s="69">
        <f>IF(V64="X",$G64,0)</f>
        <v>0</v>
      </c>
      <c r="AI64" s="69">
        <f>IF(W64="X",$G64,0)</f>
        <v>0</v>
      </c>
      <c r="AJ64" s="69">
        <f>IF(L64="X",$G64,0)</f>
        <v>0</v>
      </c>
      <c r="AK64" s="69">
        <f>(IF(Q64="X",G64*'Globals'!$C$45,0))+(IF(N64="X",G64*'Globals'!$C$46,0))+(IF(O64="X",G64*'Globals'!$C$47,0))+(IF(K64="X",G64*'Globals'!$C$49,0))+(IF(T64="X",G64*'Globals'!$C$51,0))+(IF(L64="X",G64*'Globals'!$C$50,0))</f>
        <v>0</v>
      </c>
      <c r="AL64" s="69">
        <f>IF(J64="",G64,0)</f>
        <v>0</v>
      </c>
      <c r="AM64" s="3"/>
      <c r="AN64" s="3"/>
      <c r="AO64" s="3"/>
    </row>
    <row r="65" ht="13.65" customHeight="1">
      <c r="A65" s="60"/>
      <c r="B65" t="s" s="32">
        <v>245</v>
      </c>
      <c r="C65" s="60">
        <v>1</v>
      </c>
      <c r="D65" t="s" s="32">
        <v>228</v>
      </c>
      <c r="E65" s="60">
        <v>1</v>
      </c>
      <c r="F65" s="106">
        <v>0</v>
      </c>
      <c r="G65" s="35">
        <v>0</v>
      </c>
      <c r="H65" s="35"/>
      <c r="I65" s="16"/>
      <c r="J65" s="3"/>
      <c r="K65" s="3"/>
      <c r="L65" s="3"/>
      <c r="M65" t="s" s="71">
        <v>223</v>
      </c>
      <c r="N65" t="s" s="71">
        <v>223</v>
      </c>
      <c r="O65" t="s" s="71">
        <v>223</v>
      </c>
      <c r="P65" t="s" s="71">
        <v>223</v>
      </c>
      <c r="Q65" t="s" s="71">
        <v>223</v>
      </c>
      <c r="R65" s="3"/>
      <c r="S65" s="3"/>
      <c r="T65" s="3"/>
      <c r="U65" s="3"/>
      <c r="V65" s="3"/>
      <c r="W65" s="3"/>
      <c r="X65" s="69">
        <f>IF(M65="X",IF(D65="Weeks",C65*E65*'Globals'!$C$27,C65*E65),0)</f>
        <v>1</v>
      </c>
      <c r="Y65" s="69">
        <f>IF(Q65="X",G65,0)</f>
        <v>0</v>
      </c>
      <c r="Z65" s="69">
        <f>IF(R65="X",$G65,0)</f>
        <v>0</v>
      </c>
      <c r="AA65" s="69">
        <f>IF(S65="X",$G65,0)</f>
        <v>0</v>
      </c>
      <c r="AB65" s="69">
        <f>IF(N65="X",$G65,0)</f>
        <v>0</v>
      </c>
      <c r="AC65" s="69">
        <f>IF(O65="X",$G65,0)</f>
        <v>0</v>
      </c>
      <c r="AD65" s="69">
        <f>IF(P65="X",$G65,0)</f>
        <v>0</v>
      </c>
      <c r="AE65" s="69">
        <f>IF(K65="X",$G65,0)</f>
        <v>0</v>
      </c>
      <c r="AF65" s="69">
        <f>IF(T65="X",IF(D65="Days",C65,C65*'Globals'!$C$27)*E65,0)</f>
        <v>0</v>
      </c>
      <c r="AG65" s="69">
        <f>IF(U65="X",IF($D65="Days",$C65,$C65*'Globals'!$C$27)*$E65,0)</f>
        <v>0</v>
      </c>
      <c r="AH65" s="69">
        <f>IF(V65="X",$G65,0)</f>
        <v>0</v>
      </c>
      <c r="AI65" s="69">
        <f>IF(W65="X",$G65,0)</f>
        <v>0</v>
      </c>
      <c r="AJ65" s="69">
        <f>IF(L65="X",$G65,0)</f>
        <v>0</v>
      </c>
      <c r="AK65" s="69">
        <f>(IF(Q65="X",G65*'Globals'!$C$45,0))+(IF(N65="X",G65*'Globals'!$C$46,0))+(IF(O65="X",G65*'Globals'!$C$47,0))+(IF(K65="X",G65*'Globals'!$C$49,0))+(IF(T65="X",G65*'Globals'!$C$51,0))+(IF(L65="X",G65*'Globals'!$C$50,0))</f>
        <v>0</v>
      </c>
      <c r="AL65" s="69">
        <f>IF(J65="",G65,0)</f>
        <v>0</v>
      </c>
      <c r="AM65" s="3"/>
      <c r="AN65" s="3"/>
      <c r="AO65" s="3"/>
    </row>
    <row r="66" ht="13.65" customHeight="1">
      <c r="A66" s="60"/>
      <c r="B66" t="s" s="32">
        <v>246</v>
      </c>
      <c r="C66" s="60">
        <v>1</v>
      </c>
      <c r="D66" t="s" s="32">
        <v>228</v>
      </c>
      <c r="E66" s="60">
        <v>1</v>
      </c>
      <c r="F66" s="106">
        <v>0</v>
      </c>
      <c r="G66" s="35">
        <v>0</v>
      </c>
      <c r="H66" s="35"/>
      <c r="I66" s="16"/>
      <c r="J66" s="3"/>
      <c r="K66" s="3"/>
      <c r="L66" s="3"/>
      <c r="M66" t="s" s="71">
        <v>223</v>
      </c>
      <c r="N66" t="s" s="71">
        <v>223</v>
      </c>
      <c r="O66" t="s" s="71">
        <v>223</v>
      </c>
      <c r="P66" t="s" s="71">
        <v>223</v>
      </c>
      <c r="Q66" t="s" s="71">
        <v>223</v>
      </c>
      <c r="R66" s="3"/>
      <c r="S66" s="3"/>
      <c r="T66" s="3"/>
      <c r="U66" s="3"/>
      <c r="V66" s="3"/>
      <c r="W66" s="3"/>
      <c r="X66" s="69">
        <f>IF(M66="X",IF(D66="Weeks",C66*E66*'Globals'!$C$27,C66*E66),0)</f>
        <v>1</v>
      </c>
      <c r="Y66" s="69">
        <f>IF(Q66="X",G66,0)</f>
        <v>0</v>
      </c>
      <c r="Z66" s="69">
        <f>IF(R66="X",$G66,0)</f>
        <v>0</v>
      </c>
      <c r="AA66" s="69">
        <f>IF(S66="X",$G66,0)</f>
        <v>0</v>
      </c>
      <c r="AB66" s="69">
        <f>IF(N66="X",$G66,0)</f>
        <v>0</v>
      </c>
      <c r="AC66" s="69">
        <f>IF(O66="X",$G66,0)</f>
        <v>0</v>
      </c>
      <c r="AD66" s="69">
        <f>IF(P66="X",$G66,0)</f>
        <v>0</v>
      </c>
      <c r="AE66" s="69">
        <f>IF(K66="X",$G66,0)</f>
        <v>0</v>
      </c>
      <c r="AF66" s="69">
        <f>IF(T66="X",IF(D66="Days",C66,C66*'Globals'!$C$27)*E66,0)</f>
        <v>0</v>
      </c>
      <c r="AG66" s="69">
        <f>IF(U66="X",IF($D66="Days",$C66,$C66*'Globals'!$C$27)*$E66,0)</f>
        <v>0</v>
      </c>
      <c r="AH66" s="69">
        <f>IF(V66="X",$G66,0)</f>
        <v>0</v>
      </c>
      <c r="AI66" s="69">
        <f>IF(W66="X",$G66,0)</f>
        <v>0</v>
      </c>
      <c r="AJ66" s="69">
        <f>IF(L66="X",$G66,0)</f>
        <v>0</v>
      </c>
      <c r="AK66" s="69">
        <f>(IF(Q66="X",G66*'Globals'!$C$45,0))+(IF(N66="X",G66*'Globals'!$C$46,0))+(IF(O66="X",G66*'Globals'!$C$47,0))+(IF(K66="X",G66*'Globals'!$C$49,0))+(IF(T66="X",G66*'Globals'!$C$51,0))+(IF(L66="X",G66*'Globals'!$C$50,0))</f>
        <v>0</v>
      </c>
      <c r="AL66" s="69">
        <f>IF(J66="",G66,0)</f>
        <v>0</v>
      </c>
      <c r="AM66" s="3"/>
      <c r="AN66" s="3"/>
      <c r="AO66" s="3"/>
    </row>
    <row r="67" ht="13.65" customHeight="1">
      <c r="A67" s="60"/>
      <c r="B67" t="s" s="32">
        <v>247</v>
      </c>
      <c r="C67" s="60">
        <v>1</v>
      </c>
      <c r="D67" t="s" s="32">
        <v>228</v>
      </c>
      <c r="E67" s="60">
        <v>1</v>
      </c>
      <c r="F67" s="106"/>
      <c r="G67" s="35"/>
      <c r="H67" s="35">
        <v>0</v>
      </c>
      <c r="I67" s="16"/>
      <c r="J67" s="3"/>
      <c r="K67" s="3"/>
      <c r="L67" s="3"/>
      <c r="M67" t="s" s="71">
        <v>223</v>
      </c>
      <c r="N67" t="s" s="71">
        <v>223</v>
      </c>
      <c r="O67" t="s" s="71">
        <v>223</v>
      </c>
      <c r="P67" t="s" s="71">
        <v>223</v>
      </c>
      <c r="Q67" t="s" s="71">
        <v>223</v>
      </c>
      <c r="R67" s="3"/>
      <c r="S67" s="3"/>
      <c r="T67" s="3"/>
      <c r="U67" s="3"/>
      <c r="V67" s="3"/>
      <c r="W67" s="3"/>
      <c r="X67" s="69">
        <f>IF(M67="X",IF(D67="Weeks",C67*E67*'Globals'!$C$27,C67*E67),0)</f>
        <v>1</v>
      </c>
      <c r="Y67" s="69">
        <f>IF(Q67="X",G67,0)</f>
        <v>0</v>
      </c>
      <c r="Z67" s="69">
        <f>IF(R67="X",$G67,0)</f>
        <v>0</v>
      </c>
      <c r="AA67" s="69">
        <f>IF(S67="X",$G67,0)</f>
        <v>0</v>
      </c>
      <c r="AB67" s="69">
        <f>IF(N67="X",$G67,0)</f>
        <v>0</v>
      </c>
      <c r="AC67" s="69">
        <f>IF(O67="X",$G67,0)</f>
        <v>0</v>
      </c>
      <c r="AD67" s="69">
        <f>IF(P67="X",$G67,0)</f>
        <v>0</v>
      </c>
      <c r="AE67" s="69">
        <f>IF(K67="X",$G67,0)</f>
        <v>0</v>
      </c>
      <c r="AF67" s="69">
        <f>IF(T67="X",IF(D67="Days",C67,C67*'Globals'!$C$27)*E67,0)</f>
        <v>0</v>
      </c>
      <c r="AG67" s="69">
        <f>IF(U67="X",IF($D67="Days",$C67,$C67*'Globals'!$C$27)*$E67,0)</f>
        <v>0</v>
      </c>
      <c r="AH67" s="69">
        <f>IF(V67="X",$G67,0)</f>
        <v>0</v>
      </c>
      <c r="AI67" s="69">
        <f>IF(W67="X",$G67,0)</f>
        <v>0</v>
      </c>
      <c r="AJ67" s="69">
        <f>IF(L67="X",$G67,0)</f>
        <v>0</v>
      </c>
      <c r="AK67" s="69">
        <f>(IF(Q67="X",G67*'Globals'!$C$45,0))+(IF(N67="X",G67*'Globals'!$C$46,0))+(IF(O67="X",G67*'Globals'!$C$47,0))+(IF(K67="X",G67*'Globals'!$C$49,0))+(IF(T67="X",G67*'Globals'!$C$51,0))+(IF(L67="X",G67*'Globals'!$C$50,0))</f>
        <v>0</v>
      </c>
      <c r="AL67" s="69">
        <f>IF(J67="",G67,0)</f>
        <v>0</v>
      </c>
      <c r="AM67" s="3"/>
      <c r="AN67" s="3"/>
      <c r="AO67" s="3"/>
    </row>
    <row r="68" ht="13.65" customHeight="1">
      <c r="A68" s="60"/>
      <c r="B68" t="s" s="32">
        <v>248</v>
      </c>
      <c r="C68" s="60">
        <v>1</v>
      </c>
      <c r="D68" t="s" s="32">
        <v>228</v>
      </c>
      <c r="E68" s="60">
        <v>1</v>
      </c>
      <c r="F68" s="106">
        <v>0</v>
      </c>
      <c r="G68" s="35"/>
      <c r="H68" s="35">
        <v>0</v>
      </c>
      <c r="I68" s="16"/>
      <c r="J68" s="3"/>
      <c r="K68" s="3"/>
      <c r="L68" s="3"/>
      <c r="M68" t="s" s="71">
        <v>223</v>
      </c>
      <c r="N68" t="s" s="71">
        <v>223</v>
      </c>
      <c r="O68" t="s" s="71">
        <v>223</v>
      </c>
      <c r="P68" t="s" s="71">
        <v>223</v>
      </c>
      <c r="Q68" t="s" s="71">
        <v>223</v>
      </c>
      <c r="R68" s="3"/>
      <c r="S68" s="3"/>
      <c r="T68" s="3"/>
      <c r="U68" s="3"/>
      <c r="V68" s="3"/>
      <c r="W68" s="3"/>
      <c r="X68" s="69">
        <f>IF(M68="X",IF(D68="Weeks",C68*E68*'Globals'!$C$27,C68*E68),0)</f>
        <v>1</v>
      </c>
      <c r="Y68" s="69">
        <f>IF(Q68="X",G68,0)</f>
        <v>0</v>
      </c>
      <c r="Z68" s="69">
        <f>IF(R68="X",$G68,0)</f>
        <v>0</v>
      </c>
      <c r="AA68" s="69">
        <f>IF(S68="X",$G68,0)</f>
        <v>0</v>
      </c>
      <c r="AB68" s="69">
        <f>IF(N68="X",$G68,0)</f>
        <v>0</v>
      </c>
      <c r="AC68" s="69">
        <f>IF(O68="X",$G68,0)</f>
        <v>0</v>
      </c>
      <c r="AD68" s="69">
        <f>IF(P68="X",$G68,0)</f>
        <v>0</v>
      </c>
      <c r="AE68" s="69">
        <f>IF(K68="X",$G68,0)</f>
        <v>0</v>
      </c>
      <c r="AF68" s="69">
        <f>IF(T68="X",IF(D68="Days",C68,C68*'Globals'!$C$27)*E68,0)</f>
        <v>0</v>
      </c>
      <c r="AG68" s="69">
        <f>IF(U68="X",IF($D68="Days",$C68,$C68*'Globals'!$C$27)*$E68,0)</f>
        <v>0</v>
      </c>
      <c r="AH68" s="69">
        <f>IF(V68="X",$G68,0)</f>
        <v>0</v>
      </c>
      <c r="AI68" s="69">
        <f>IF(W68="X",$G68,0)</f>
        <v>0</v>
      </c>
      <c r="AJ68" s="69">
        <f>IF(L68="X",$G68,0)</f>
        <v>0</v>
      </c>
      <c r="AK68" s="69">
        <f>(IF(Q68="X",G68*'Globals'!$C$45,0))+(IF(N68="X",G68*'Globals'!$C$46,0))+(IF(O68="X",G68*'Globals'!$C$47,0))+(IF(K68="X",G68*'Globals'!$C$49,0))+(IF(T68="X",G68*'Globals'!$C$51,0))+(IF(L68="X",G68*'Globals'!$C$50,0))</f>
        <v>0</v>
      </c>
      <c r="AL68" s="69">
        <f>IF(J68="",G68,0)</f>
        <v>0</v>
      </c>
      <c r="AM68" s="3"/>
      <c r="AN68" s="3"/>
      <c r="AO68" s="3"/>
    </row>
    <row r="69" ht="13.65" customHeight="1">
      <c r="A69" s="60"/>
      <c r="B69" t="s" s="32">
        <v>249</v>
      </c>
      <c r="C69" s="60">
        <v>1</v>
      </c>
      <c r="D69" t="s" s="32">
        <v>228</v>
      </c>
      <c r="E69" s="60">
        <v>1</v>
      </c>
      <c r="F69" s="106">
        <v>0</v>
      </c>
      <c r="G69" s="35">
        <v>0</v>
      </c>
      <c r="H69" s="35"/>
      <c r="I69" s="16"/>
      <c r="J69" s="3"/>
      <c r="K69" s="3"/>
      <c r="L69" s="3"/>
      <c r="M69" t="s" s="71">
        <v>223</v>
      </c>
      <c r="N69" t="s" s="71">
        <v>223</v>
      </c>
      <c r="O69" t="s" s="71">
        <v>223</v>
      </c>
      <c r="P69" t="s" s="71">
        <v>223</v>
      </c>
      <c r="Q69" t="s" s="71">
        <v>223</v>
      </c>
      <c r="R69" s="3"/>
      <c r="S69" s="3"/>
      <c r="T69" s="3"/>
      <c r="U69" s="3"/>
      <c r="V69" s="3"/>
      <c r="W69" s="3"/>
      <c r="X69" s="69">
        <f>IF(M69="X",IF(D69="Weeks",C69*E69*'Globals'!$C$27,C69*E69),0)</f>
        <v>1</v>
      </c>
      <c r="Y69" s="69">
        <f>IF(Q69="X",G69,0)</f>
        <v>0</v>
      </c>
      <c r="Z69" s="69">
        <f>IF(R69="X",$G69,0)</f>
        <v>0</v>
      </c>
      <c r="AA69" s="69">
        <f>IF(S69="X",$G69,0)</f>
        <v>0</v>
      </c>
      <c r="AB69" s="69">
        <f>IF(N69="X",$G69,0)</f>
        <v>0</v>
      </c>
      <c r="AC69" s="69">
        <f>IF(O69="X",$G69,0)</f>
        <v>0</v>
      </c>
      <c r="AD69" s="69">
        <f>IF(P69="X",$G69,0)</f>
        <v>0</v>
      </c>
      <c r="AE69" s="69">
        <f>IF(K69="X",$G69,0)</f>
        <v>0</v>
      </c>
      <c r="AF69" s="69">
        <f>IF(T69="X",IF(D69="Days",C69,C69*'Globals'!$C$27)*E69,0)</f>
        <v>0</v>
      </c>
      <c r="AG69" s="69">
        <f>IF(U69="X",IF($D69="Days",$C69,$C69*'Globals'!$C$27)*$E69,0)</f>
        <v>0</v>
      </c>
      <c r="AH69" s="69">
        <f>IF(V69="X",$G69,0)</f>
        <v>0</v>
      </c>
      <c r="AI69" s="69">
        <f>IF(W69="X",$G69,0)</f>
        <v>0</v>
      </c>
      <c r="AJ69" s="69">
        <f>IF(L69="X",$G69,0)</f>
        <v>0</v>
      </c>
      <c r="AK69" s="69">
        <f>(IF(Q69="X",G69*'Globals'!$C$45,0))+(IF(N69="X",G69*'Globals'!$C$46,0))+(IF(O69="X",G69*'Globals'!$C$47,0))+(IF(K69="X",G69*'Globals'!$C$49,0))+(IF(T69="X",G69*'Globals'!$C$51,0))+(IF(L69="X",G69*'Globals'!$C$50,0))</f>
        <v>0</v>
      </c>
      <c r="AL69" s="69">
        <f>IF(J69="",G69,0)</f>
        <v>0</v>
      </c>
      <c r="AM69" s="3"/>
      <c r="AN69" s="3"/>
      <c r="AO69" s="3"/>
    </row>
    <row r="70" ht="13.65" customHeight="1">
      <c r="A70" s="60"/>
      <c r="B70" t="s" s="32">
        <v>249</v>
      </c>
      <c r="C70" s="60">
        <v>1</v>
      </c>
      <c r="D70" t="s" s="32">
        <v>228</v>
      </c>
      <c r="E70" s="60">
        <v>1</v>
      </c>
      <c r="F70" s="106"/>
      <c r="G70" s="35"/>
      <c r="H70" t="s" s="32">
        <v>234</v>
      </c>
      <c r="I70" s="16"/>
      <c r="J70" s="3"/>
      <c r="K70" s="3"/>
      <c r="L70" s="3"/>
      <c r="M70" t="s" s="71">
        <v>223</v>
      </c>
      <c r="N70" t="s" s="71">
        <v>223</v>
      </c>
      <c r="O70" t="s" s="71">
        <v>223</v>
      </c>
      <c r="P70" t="s" s="71">
        <v>223</v>
      </c>
      <c r="Q70" t="s" s="71">
        <v>223</v>
      </c>
      <c r="R70" s="3"/>
      <c r="S70" s="3"/>
      <c r="T70" s="3"/>
      <c r="U70" s="3"/>
      <c r="V70" s="3"/>
      <c r="W70" s="3"/>
      <c r="X70" s="69">
        <f>IF(M70="X",IF(D70="Weeks",C70*E70*'Globals'!$C$27,C70*E70),0)</f>
        <v>1</v>
      </c>
      <c r="Y70" s="69">
        <f>IF(Q70="X",G70,0)</f>
        <v>0</v>
      </c>
      <c r="Z70" s="69">
        <f>IF(R70="X",$G70,0)</f>
        <v>0</v>
      </c>
      <c r="AA70" s="69">
        <f>IF(S70="X",$G70,0)</f>
        <v>0</v>
      </c>
      <c r="AB70" s="69">
        <f>IF(N70="X",$G70,0)</f>
        <v>0</v>
      </c>
      <c r="AC70" s="69">
        <f>IF(O70="X",$G70,0)</f>
        <v>0</v>
      </c>
      <c r="AD70" s="69">
        <f>IF(P70="X",$G70,0)</f>
        <v>0</v>
      </c>
      <c r="AE70" s="69">
        <f>IF(K70="X",$G70,0)</f>
        <v>0</v>
      </c>
      <c r="AF70" s="69">
        <f>IF(T70="X",IF(D70="Days",C70,C70*'Globals'!$C$27)*E70,0)</f>
        <v>0</v>
      </c>
      <c r="AG70" s="69">
        <f>IF(U70="X",IF($D70="Days",$C70,$C70*'Globals'!$C$27)*$E70,0)</f>
        <v>0</v>
      </c>
      <c r="AH70" s="69">
        <f>IF(V70="X",$G70,0)</f>
        <v>0</v>
      </c>
      <c r="AI70" s="69">
        <f>IF(W70="X",$G70,0)</f>
        <v>0</v>
      </c>
      <c r="AJ70" s="69">
        <f>IF(L70="X",$G70,0)</f>
        <v>0</v>
      </c>
      <c r="AK70" s="69">
        <f>(IF(Q70="X",G70*'Globals'!$C$45,0))+(IF(N70="X",G70*'Globals'!$C$46,0))+(IF(O70="X",G70*'Globals'!$C$47,0))+(IF(K70="X",G70*'Globals'!$C$49,0))+(IF(T70="X",G70*'Globals'!$C$51,0))+(IF(L70="X",G70*'Globals'!$C$50,0))</f>
        <v>0</v>
      </c>
      <c r="AL70" s="69">
        <f>IF(J70="",G70,0)</f>
        <v>0</v>
      </c>
      <c r="AM70" s="3"/>
      <c r="AN70" s="3"/>
      <c r="AO70" s="3"/>
    </row>
    <row r="71" ht="13.65" customHeight="1">
      <c r="A71" s="60"/>
      <c r="B71" t="s" s="32">
        <v>249</v>
      </c>
      <c r="C71" s="60">
        <v>1</v>
      </c>
      <c r="D71" t="s" s="32">
        <v>228</v>
      </c>
      <c r="E71" s="60">
        <v>1</v>
      </c>
      <c r="F71" s="106">
        <v>0</v>
      </c>
      <c r="G71" s="35"/>
      <c r="H71" t="s" s="32">
        <v>234</v>
      </c>
      <c r="I71" s="16"/>
      <c r="J71" s="3"/>
      <c r="K71" s="3"/>
      <c r="L71" s="3"/>
      <c r="M71" t="s" s="71">
        <v>223</v>
      </c>
      <c r="N71" t="s" s="71">
        <v>223</v>
      </c>
      <c r="O71" t="s" s="71">
        <v>223</v>
      </c>
      <c r="P71" t="s" s="71">
        <v>223</v>
      </c>
      <c r="Q71" t="s" s="71">
        <v>223</v>
      </c>
      <c r="R71" s="3"/>
      <c r="S71" s="3"/>
      <c r="T71" s="3"/>
      <c r="U71" s="3"/>
      <c r="V71" s="3"/>
      <c r="W71" s="3"/>
      <c r="X71" s="69">
        <f>IF(M71="X",IF(D71="Weeks",C71*E71*'Globals'!$C$27,C71*E71),0)</f>
        <v>1</v>
      </c>
      <c r="Y71" s="69">
        <f>IF(Q71="X",G71,0)</f>
        <v>0</v>
      </c>
      <c r="Z71" s="69">
        <f>IF(R71="X",$G71,0)</f>
        <v>0</v>
      </c>
      <c r="AA71" s="69">
        <f>IF(S71="X",$G71,0)</f>
        <v>0</v>
      </c>
      <c r="AB71" s="69">
        <f>IF(N71="X",$G71,0)</f>
        <v>0</v>
      </c>
      <c r="AC71" s="69">
        <f>IF(O71="X",$G71,0)</f>
        <v>0</v>
      </c>
      <c r="AD71" s="69">
        <f>IF(P71="X",$G71,0)</f>
        <v>0</v>
      </c>
      <c r="AE71" s="69">
        <f>IF(K71="X",$G71,0)</f>
        <v>0</v>
      </c>
      <c r="AF71" s="69">
        <f>IF(T71="X",IF(D71="Days",C71,C71*'Globals'!$C$27)*E71,0)</f>
        <v>0</v>
      </c>
      <c r="AG71" s="69">
        <f>IF(U71="X",IF($D71="Days",$C71,$C71*'Globals'!$C$27)*$E71,0)</f>
        <v>0</v>
      </c>
      <c r="AH71" s="69">
        <f>IF(V71="X",$G71,0)</f>
        <v>0</v>
      </c>
      <c r="AI71" s="69">
        <f>IF(W71="X",$G71,0)</f>
        <v>0</v>
      </c>
      <c r="AJ71" s="69">
        <f>IF(L71="X",$G71,0)</f>
        <v>0</v>
      </c>
      <c r="AK71" s="69">
        <f>(IF(Q71="X",G71*'Globals'!$C$45,0))+(IF(N71="X",G71*'Globals'!$C$46,0))+(IF(O71="X",G71*'Globals'!$C$47,0))+(IF(K71="X",G71*'Globals'!$C$49,0))+(IF(T71="X",G71*'Globals'!$C$51,0))+(IF(L71="X",G71*'Globals'!$C$50,0))</f>
        <v>0</v>
      </c>
      <c r="AL71" s="69">
        <f>IF(J71="",G71,0)</f>
        <v>0</v>
      </c>
      <c r="AM71" s="3"/>
      <c r="AN71" s="3"/>
      <c r="AO71" s="3"/>
    </row>
    <row r="72" ht="13.65" customHeight="1">
      <c r="A72" s="60"/>
      <c r="B72" s="60"/>
      <c r="C72" s="60"/>
      <c r="D72" s="35"/>
      <c r="E72" s="60"/>
      <c r="F72" s="106"/>
      <c r="G72" s="35"/>
      <c r="H72" s="35"/>
      <c r="I72" s="16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69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ht="13.65" customHeight="1">
      <c r="A73" t="s" s="32">
        <v>250</v>
      </c>
      <c r="B73" t="s" s="32">
        <v>251</v>
      </c>
      <c r="C73" s="60"/>
      <c r="D73" s="35"/>
      <c r="E73" s="60"/>
      <c r="F73" s="106"/>
      <c r="G73" s="35"/>
      <c r="H73" s="35"/>
      <c r="I73" s="16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69">
        <f>IF(M73="X",IF(D73="Weeks",C73*E73*'Globals'!$C$27,C73*E73),0)</f>
        <v>0</v>
      </c>
      <c r="Y73" s="69">
        <f>IF(Q73="X",G73,0)</f>
        <v>0</v>
      </c>
      <c r="Z73" s="69">
        <f>IF(R73="X",$G73,0)</f>
        <v>0</v>
      </c>
      <c r="AA73" s="69">
        <f>IF(S73="X",$G73,0)</f>
        <v>0</v>
      </c>
      <c r="AB73" s="69">
        <f>IF(N73="X",$G73,0)</f>
        <v>0</v>
      </c>
      <c r="AC73" s="69">
        <f>IF(O73="X",$G73,0)</f>
        <v>0</v>
      </c>
      <c r="AD73" s="69">
        <f>IF(P73="X",$G73,0)</f>
        <v>0</v>
      </c>
      <c r="AE73" s="69">
        <f>IF(K73="X",$G73,0)</f>
        <v>0</v>
      </c>
      <c r="AF73" s="69">
        <f>IF(T73="X",IF(D73="Days",C73,C73*'Globals'!$C$27)*E73,0)</f>
        <v>0</v>
      </c>
      <c r="AG73" s="69">
        <f>IF(U73="X",IF($D73="Days",$C73,$C73*'Globals'!$C$27)*$E73,0)</f>
        <v>0</v>
      </c>
      <c r="AH73" s="69">
        <f>IF(V73="X",$G73,0)</f>
        <v>0</v>
      </c>
      <c r="AI73" s="69">
        <f>IF(W73="X",$G73,0)</f>
        <v>0</v>
      </c>
      <c r="AJ73" s="69">
        <f>IF(L73="X",$G73,0)</f>
        <v>0</v>
      </c>
      <c r="AK73" s="69">
        <f>(IF(Q73="X",G73*'Globals'!$C$45,0))+(IF(N73="X",G73*'Globals'!$C$46,0))+(IF(O73="X",G73*'Globals'!$C$47,0))+(IF(K73="X",G73*'Globals'!$C$49,0))+(IF(T73="X",G73*'Globals'!$C$51,0))+(IF(L73="X",G73*'Globals'!$C$50,0))</f>
        <v>0</v>
      </c>
      <c r="AL73" s="69">
        <f>IF(J73="",G73,0)</f>
        <v>0</v>
      </c>
      <c r="AM73" s="3"/>
      <c r="AN73" s="3"/>
      <c r="AO73" s="3"/>
    </row>
    <row r="74" ht="13.65" customHeight="1">
      <c r="A74" s="60"/>
      <c r="B74" t="s" s="32">
        <v>252</v>
      </c>
      <c r="C74" s="60"/>
      <c r="D74" t="s" s="32">
        <v>228</v>
      </c>
      <c r="E74" s="60">
        <v>2</v>
      </c>
      <c r="F74" s="106">
        <v>0</v>
      </c>
      <c r="G74" s="35">
        <v>0</v>
      </c>
      <c r="H74" s="35"/>
      <c r="I74" s="16"/>
      <c r="J74" s="3"/>
      <c r="K74" s="3"/>
      <c r="L74" s="3"/>
      <c r="M74" t="s" s="71">
        <v>223</v>
      </c>
      <c r="N74" t="s" s="71">
        <v>223</v>
      </c>
      <c r="O74" t="s" s="71">
        <v>223</v>
      </c>
      <c r="P74" t="s" s="71">
        <v>223</v>
      </c>
      <c r="Q74" t="s" s="71">
        <v>223</v>
      </c>
      <c r="R74" s="3"/>
      <c r="S74" s="3"/>
      <c r="T74" s="3"/>
      <c r="U74" s="3"/>
      <c r="V74" s="3"/>
      <c r="W74" s="3"/>
      <c r="X74" s="69">
        <f>IF(M74="X",IF(D74="Weeks",C74*E74*'Globals'!$C$27,C74*E74),0)</f>
        <v>0</v>
      </c>
      <c r="Y74" s="69">
        <f>IF(Q74="X",G74,0)</f>
        <v>0</v>
      </c>
      <c r="Z74" s="69">
        <f>IF(R74="X",$G74,0)</f>
        <v>0</v>
      </c>
      <c r="AA74" s="69">
        <f>IF(S74="X",$G74,0)</f>
        <v>0</v>
      </c>
      <c r="AB74" s="69">
        <f>IF(N74="X",$G74,0)</f>
        <v>0</v>
      </c>
      <c r="AC74" s="69">
        <f>IF(O74="X",$G74,0)</f>
        <v>0</v>
      </c>
      <c r="AD74" s="69">
        <f>IF(P74="X",$G74,0)</f>
        <v>0</v>
      </c>
      <c r="AE74" s="69">
        <f>IF(K74="X",$G74,0)</f>
        <v>0</v>
      </c>
      <c r="AF74" s="69">
        <f>IF(T74="X",IF(D74="Days",C74,C74*'Globals'!$C$27)*E74,0)</f>
        <v>0</v>
      </c>
      <c r="AG74" s="69">
        <f>IF(U74="X",IF($D74="Days",$C74,$C74*'Globals'!$C$27)*$E74,0)</f>
        <v>0</v>
      </c>
      <c r="AH74" s="69">
        <f>IF(V74="X",$G74,0)</f>
        <v>0</v>
      </c>
      <c r="AI74" s="69">
        <f>IF(W74="X",$G74,0)</f>
        <v>0</v>
      </c>
      <c r="AJ74" s="69">
        <f>IF(L74="X",$G74,0)</f>
        <v>0</v>
      </c>
      <c r="AK74" s="69">
        <f>(IF(Q74="X",G74*'Globals'!$C$45,0))+(IF(N74="X",G74*'Globals'!$C$46,0))+(IF(O74="X",G74*'Globals'!$C$47,0))+(IF(K74="X",G74*'Globals'!$C$49,0))+(IF(T74="X",G74*'Globals'!$C$51,0))+(IF(L74="X",G74*'Globals'!$C$50,0))</f>
        <v>0</v>
      </c>
      <c r="AL74" s="69">
        <f>IF(J74="",G74,0)</f>
        <v>0</v>
      </c>
      <c r="AM74" s="3"/>
      <c r="AN74" s="3"/>
      <c r="AO74" s="3"/>
    </row>
    <row r="75" ht="13.65" customHeight="1">
      <c r="A75" s="60"/>
      <c r="B75" t="s" s="32">
        <v>253</v>
      </c>
      <c r="C75" s="60"/>
      <c r="D75" t="s" s="32">
        <v>228</v>
      </c>
      <c r="E75" s="60"/>
      <c r="F75" s="106"/>
      <c r="G75" s="35"/>
      <c r="H75" s="35"/>
      <c r="I75" s="16"/>
      <c r="J75" s="3"/>
      <c r="K75" s="3"/>
      <c r="L75" s="3"/>
      <c r="M75" t="s" s="71">
        <v>223</v>
      </c>
      <c r="N75" t="s" s="71">
        <v>223</v>
      </c>
      <c r="O75" t="s" s="71">
        <v>223</v>
      </c>
      <c r="P75" t="s" s="71">
        <v>223</v>
      </c>
      <c r="Q75" t="s" s="71">
        <v>223</v>
      </c>
      <c r="R75" s="3"/>
      <c r="S75" s="3"/>
      <c r="T75" s="3"/>
      <c r="U75" s="3"/>
      <c r="V75" s="3"/>
      <c r="W75" s="3"/>
      <c r="X75" s="69">
        <f>IF(M75="X",IF(D75="Weeks",C75*E75*'Globals'!$C$27,C75*E75),0)</f>
        <v>0</v>
      </c>
      <c r="Y75" s="69">
        <f>IF(Q75="X",G75,0)</f>
        <v>0</v>
      </c>
      <c r="Z75" s="69">
        <f>IF(R75="X",$G75,0)</f>
        <v>0</v>
      </c>
      <c r="AA75" s="69">
        <f>IF(S75="X",$G75,0)</f>
        <v>0</v>
      </c>
      <c r="AB75" s="69">
        <f>IF(N75="X",$G75,0)</f>
        <v>0</v>
      </c>
      <c r="AC75" s="69">
        <f>IF(O75="X",$G75,0)</f>
        <v>0</v>
      </c>
      <c r="AD75" s="69">
        <f>IF(P75="X",$G75,0)</f>
        <v>0</v>
      </c>
      <c r="AE75" s="69">
        <f>IF(K75="X",$G75,0)</f>
        <v>0</v>
      </c>
      <c r="AF75" s="69">
        <f>IF(T75="X",IF(D75="Days",C75,C75*'Globals'!$C$27)*E75,0)</f>
        <v>0</v>
      </c>
      <c r="AG75" s="69">
        <f>IF(U75="X",IF($D75="Days",$C75,$C75*'Globals'!$C$27)*$E75,0)</f>
        <v>0</v>
      </c>
      <c r="AH75" s="69">
        <f>IF(V75="X",$G75,0)</f>
        <v>0</v>
      </c>
      <c r="AI75" s="69">
        <f>IF(W75="X",$G75,0)</f>
        <v>0</v>
      </c>
      <c r="AJ75" s="69">
        <f>IF(L75="X",$G75,0)</f>
        <v>0</v>
      </c>
      <c r="AK75" s="69">
        <f>(IF(Q75="X",G75*'Globals'!$C$45,0))+(IF(N75="X",G75*'Globals'!$C$46,0))+(IF(O75="X",G75*'Globals'!$C$47,0))+(IF(K75="X",G75*'Globals'!$C$49,0))+(IF(T75="X",G75*'Globals'!$C$51,0))+(IF(L75="X",G75*'Globals'!$C$50,0))</f>
        <v>0</v>
      </c>
      <c r="AL75" s="69">
        <f>IF(J75="",G75,0)</f>
        <v>0</v>
      </c>
      <c r="AM75" s="3"/>
      <c r="AN75" s="3"/>
      <c r="AO75" s="3"/>
    </row>
    <row r="76" ht="13.65" customHeight="1">
      <c r="A76" s="60"/>
      <c r="B76" t="s" s="32">
        <v>254</v>
      </c>
      <c r="C76" s="60"/>
      <c r="D76" t="s" s="32">
        <v>228</v>
      </c>
      <c r="E76" s="60"/>
      <c r="F76" s="106"/>
      <c r="G76" s="35"/>
      <c r="H76" s="35"/>
      <c r="I76" s="16"/>
      <c r="J76" s="3"/>
      <c r="K76" s="3"/>
      <c r="L76" s="3"/>
      <c r="M76" t="s" s="71">
        <v>223</v>
      </c>
      <c r="N76" t="s" s="71">
        <v>223</v>
      </c>
      <c r="O76" t="s" s="71">
        <v>223</v>
      </c>
      <c r="P76" t="s" s="71">
        <v>223</v>
      </c>
      <c r="Q76" t="s" s="71">
        <v>223</v>
      </c>
      <c r="R76" s="3"/>
      <c r="S76" s="3"/>
      <c r="T76" s="3"/>
      <c r="U76" s="3"/>
      <c r="V76" s="3"/>
      <c r="W76" s="3"/>
      <c r="X76" s="69">
        <f>IF(M76="X",IF(D76="Weeks",C76*E76*'Globals'!$C$27,C76*E76),0)</f>
        <v>0</v>
      </c>
      <c r="Y76" s="69">
        <f>IF(Q76="X",G76,0)</f>
        <v>0</v>
      </c>
      <c r="Z76" s="69">
        <f>IF(R76="X",$G76,0)</f>
        <v>0</v>
      </c>
      <c r="AA76" s="69">
        <f>IF(S76="X",$G76,0)</f>
        <v>0</v>
      </c>
      <c r="AB76" s="69">
        <f>IF(N76="X",$G76,0)</f>
        <v>0</v>
      </c>
      <c r="AC76" s="69">
        <f>IF(O76="X",$G76,0)</f>
        <v>0</v>
      </c>
      <c r="AD76" s="69">
        <f>IF(P76="X",$G76,0)</f>
        <v>0</v>
      </c>
      <c r="AE76" s="69">
        <f>IF(K76="X",$G76,0)</f>
        <v>0</v>
      </c>
      <c r="AF76" s="69">
        <f>IF(T76="X",IF(D76="Days",C76,C76*'Globals'!$C$27)*E76,0)</f>
        <v>0</v>
      </c>
      <c r="AG76" s="69">
        <f>IF(U76="X",IF($D76="Days",$C76,$C76*'Globals'!$C$27)*$E76,0)</f>
        <v>0</v>
      </c>
      <c r="AH76" s="69">
        <f>IF(V76="X",$G76,0)</f>
        <v>0</v>
      </c>
      <c r="AI76" s="69">
        <f>IF(W76="X",$G76,0)</f>
        <v>0</v>
      </c>
      <c r="AJ76" s="69">
        <f>IF(L76="X",$G76,0)</f>
        <v>0</v>
      </c>
      <c r="AK76" s="69">
        <f>(IF(Q76="X",G76*'Globals'!$C$45,0))+(IF(N76="X",G76*'Globals'!$C$46,0))+(IF(O76="X",G76*'Globals'!$C$47,0))+(IF(K76="X",G76*'Globals'!$C$49,0))+(IF(T76="X",G76*'Globals'!$C$51,0))+(IF(L76="X",G76*'Globals'!$C$50,0))</f>
        <v>0</v>
      </c>
      <c r="AL76" s="69">
        <f>IF(J76="",G76,0)</f>
        <v>0</v>
      </c>
      <c r="AM76" s="3"/>
      <c r="AN76" s="3"/>
      <c r="AO76" s="3"/>
    </row>
    <row r="77" ht="13.65" customHeight="1">
      <c r="A77" s="60"/>
      <c r="B77" s="60"/>
      <c r="C77" s="60"/>
      <c r="D77" s="35"/>
      <c r="E77" s="60"/>
      <c r="F77" s="106"/>
      <c r="G77" s="35"/>
      <c r="H77" s="35"/>
      <c r="I77" s="16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69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ht="13.65" customHeight="1">
      <c r="A78" t="s" s="32">
        <v>255</v>
      </c>
      <c r="B78" t="s" s="32">
        <v>256</v>
      </c>
      <c r="C78" s="60"/>
      <c r="D78" s="35"/>
      <c r="E78" s="60"/>
      <c r="F78" s="106"/>
      <c r="G78" s="35"/>
      <c r="H78" s="35"/>
      <c r="I78" s="16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69">
        <f>IF(M78="X",IF(D78="Weeks",C78*E78*'Globals'!$C$27,C78*E78),0)</f>
        <v>0</v>
      </c>
      <c r="Y78" s="69">
        <f>IF(Q78="X",G78,0)</f>
        <v>0</v>
      </c>
      <c r="Z78" s="69">
        <f>IF(R78="X",$G78,0)</f>
        <v>0</v>
      </c>
      <c r="AA78" s="69">
        <f>IF(S78="X",$G78,0)</f>
        <v>0</v>
      </c>
      <c r="AB78" s="69">
        <f>IF(N78="X",$G78,0)</f>
        <v>0</v>
      </c>
      <c r="AC78" s="69">
        <f>IF(O78="X",$G78,0)</f>
        <v>0</v>
      </c>
      <c r="AD78" s="69">
        <f>IF(P78="X",$G78,0)</f>
        <v>0</v>
      </c>
      <c r="AE78" s="69">
        <f>IF(K78="X",$G78,0)</f>
        <v>0</v>
      </c>
      <c r="AF78" s="69">
        <f>IF(T78="X",IF(D78="Days",C78,C78*'Globals'!$C$27)*E78,0)</f>
        <v>0</v>
      </c>
      <c r="AG78" s="69">
        <f>IF(U78="X",IF($D78="Days",$C78,$C78*'Globals'!$C$27)*$E78,0)</f>
        <v>0</v>
      </c>
      <c r="AH78" s="69">
        <f>IF(V78="X",$G78,0)</f>
        <v>0</v>
      </c>
      <c r="AI78" s="69">
        <f>IF(W78="X",$G78,0)</f>
        <v>0</v>
      </c>
      <c r="AJ78" s="69">
        <f>IF(L78="X",$G78,0)</f>
        <v>0</v>
      </c>
      <c r="AK78" s="69">
        <f>(IF(Q78="X",G78*'Globals'!$C$45,0))+(IF(N78="X",G78*'Globals'!$C$46,0))+(IF(O78="X",G78*'Globals'!$C$47,0))+(IF(K78="X",G78*'Globals'!$C$49,0))+(IF(T78="X",G78*'Globals'!$C$51,0))+(IF(L78="X",G78*'Globals'!$C$50,0))</f>
        <v>0</v>
      </c>
      <c r="AL78" s="69">
        <f>IF(J78="",G78,0)</f>
        <v>0</v>
      </c>
      <c r="AM78" s="3"/>
      <c r="AN78" s="3"/>
      <c r="AO78" s="3"/>
    </row>
    <row r="79" ht="13.65" customHeight="1">
      <c r="A79" s="60"/>
      <c r="B79" t="s" s="32">
        <v>257</v>
      </c>
      <c r="C79" s="60"/>
      <c r="D79" t="s" s="32">
        <v>228</v>
      </c>
      <c r="E79" s="60"/>
      <c r="F79" s="106"/>
      <c r="G79" s="35"/>
      <c r="H79" s="35"/>
      <c r="I79" s="16"/>
      <c r="J79" s="3"/>
      <c r="K79" s="3"/>
      <c r="L79" s="3"/>
      <c r="M79" t="s" s="71">
        <v>223</v>
      </c>
      <c r="N79" t="s" s="71">
        <v>223</v>
      </c>
      <c r="O79" t="s" s="71">
        <v>223</v>
      </c>
      <c r="P79" t="s" s="71">
        <v>223</v>
      </c>
      <c r="Q79" t="s" s="71">
        <v>223</v>
      </c>
      <c r="R79" s="3"/>
      <c r="S79" s="3"/>
      <c r="T79" s="3"/>
      <c r="U79" s="3"/>
      <c r="V79" s="3"/>
      <c r="W79" s="3"/>
      <c r="X79" s="69">
        <f>IF(M79="X",IF(D79="Weeks",C79*E79*'Globals'!$C$27,C79*E79),0)</f>
        <v>0</v>
      </c>
      <c r="Y79" s="69">
        <f>IF(Q79="X",G79,0)</f>
        <v>0</v>
      </c>
      <c r="Z79" s="69">
        <f>IF(R79="X",$G79,0)</f>
        <v>0</v>
      </c>
      <c r="AA79" s="69">
        <f>IF(S79="X",$G79,0)</f>
        <v>0</v>
      </c>
      <c r="AB79" s="69">
        <f>IF(N79="X",$G79,0)</f>
        <v>0</v>
      </c>
      <c r="AC79" s="69">
        <f>IF(O79="X",$G79,0)</f>
        <v>0</v>
      </c>
      <c r="AD79" s="69">
        <f>IF(P79="X",$G79,0)</f>
        <v>0</v>
      </c>
      <c r="AE79" s="69">
        <f>IF(K79="X",$G79,0)</f>
        <v>0</v>
      </c>
      <c r="AF79" s="69">
        <f>IF(T79="X",IF(D79="Days",C79,C79*'Globals'!$C$27)*E79,0)</f>
        <v>0</v>
      </c>
      <c r="AG79" s="69">
        <f>IF(U79="X",IF($D79="Days",$C79,$C79*'Globals'!$C$27)*$E79,0)</f>
        <v>0</v>
      </c>
      <c r="AH79" s="69">
        <f>IF(V79="X",$G79,0)</f>
        <v>0</v>
      </c>
      <c r="AI79" s="69">
        <f>IF(W79="X",$G79,0)</f>
        <v>0</v>
      </c>
      <c r="AJ79" s="69">
        <f>IF(L79="X",$G79,0)</f>
        <v>0</v>
      </c>
      <c r="AK79" s="69">
        <f>(IF(Q79="X",G79*'Globals'!$C$45,0))+(IF(N79="X",G79*'Globals'!$C$46,0))+(IF(O79="X",G79*'Globals'!$C$47,0))+(IF(K79="X",G79*'Globals'!$C$49,0))+(IF(T79="X",G79*'Globals'!$C$51,0))+(IF(L79="X",G79*'Globals'!$C$50,0))</f>
        <v>0</v>
      </c>
      <c r="AL79" s="69">
        <f>IF(J79="",G79,0)</f>
        <v>0</v>
      </c>
      <c r="AM79" s="3"/>
      <c r="AN79" s="3"/>
      <c r="AO79" s="3"/>
    </row>
    <row r="80" ht="13.65" customHeight="1">
      <c r="A80" s="60"/>
      <c r="B80" t="s" s="32">
        <v>258</v>
      </c>
      <c r="C80" s="60"/>
      <c r="D80" t="s" s="32">
        <v>228</v>
      </c>
      <c r="E80" s="60"/>
      <c r="F80" s="106"/>
      <c r="G80" s="35"/>
      <c r="H80" s="35"/>
      <c r="I80" s="16"/>
      <c r="J80" s="3"/>
      <c r="K80" s="3"/>
      <c r="L80" s="3"/>
      <c r="M80" t="s" s="71">
        <v>223</v>
      </c>
      <c r="N80" t="s" s="71">
        <v>223</v>
      </c>
      <c r="O80" t="s" s="71">
        <v>223</v>
      </c>
      <c r="P80" t="s" s="71">
        <v>223</v>
      </c>
      <c r="Q80" t="s" s="71">
        <v>223</v>
      </c>
      <c r="R80" s="3"/>
      <c r="S80" s="3"/>
      <c r="T80" s="3"/>
      <c r="U80" s="3"/>
      <c r="V80" s="3"/>
      <c r="W80" s="3"/>
      <c r="X80" s="69">
        <f>IF(M80="X",IF(D80="Weeks",C80*E80*'Globals'!$C$27,C80*E80),0)</f>
        <v>0</v>
      </c>
      <c r="Y80" s="69">
        <f>IF(Q80="X",G80,0)</f>
        <v>0</v>
      </c>
      <c r="Z80" s="69">
        <f>IF(R80="X",$G80,0)</f>
        <v>0</v>
      </c>
      <c r="AA80" s="69">
        <f>IF(S80="X",$G80,0)</f>
        <v>0</v>
      </c>
      <c r="AB80" s="69">
        <f>IF(N80="X",$G80,0)</f>
        <v>0</v>
      </c>
      <c r="AC80" s="69">
        <f>IF(O80="X",$G80,0)</f>
        <v>0</v>
      </c>
      <c r="AD80" s="69">
        <f>IF(P80="X",$G80,0)</f>
        <v>0</v>
      </c>
      <c r="AE80" s="69">
        <f>IF(K80="X",$G80,0)</f>
        <v>0</v>
      </c>
      <c r="AF80" s="69">
        <f>IF(T80="X",IF(D80="Days",C80,C80*'Globals'!$C$27)*E80,0)</f>
        <v>0</v>
      </c>
      <c r="AG80" s="69">
        <f>IF(U80="X",IF($D80="Days",$C80,$C80*'Globals'!$C$27)*$E80,0)</f>
        <v>0</v>
      </c>
      <c r="AH80" s="69">
        <f>IF(V80="X",$G80,0)</f>
        <v>0</v>
      </c>
      <c r="AI80" s="69">
        <f>IF(W80="X",$G80,0)</f>
        <v>0</v>
      </c>
      <c r="AJ80" s="69">
        <f>IF(L80="X",$G80,0)</f>
        <v>0</v>
      </c>
      <c r="AK80" s="69">
        <f>(IF(Q80="X",G80*'Globals'!$C$45,0))+(IF(N80="X",G80*'Globals'!$C$46,0))+(IF(O80="X",G80*'Globals'!$C$47,0))+(IF(K80="X",G80*'Globals'!$C$49,0))+(IF(T80="X",G80*'Globals'!$C$51,0))+(IF(L80="X",G80*'Globals'!$C$50,0))</f>
        <v>0</v>
      </c>
      <c r="AL80" s="69">
        <f>IF(J80="",G80,0)</f>
        <v>0</v>
      </c>
      <c r="AM80" s="3"/>
      <c r="AN80" s="3"/>
      <c r="AO80" s="3"/>
    </row>
    <row r="81" ht="13.65" customHeight="1">
      <c r="A81" s="60"/>
      <c r="B81" t="s" s="32">
        <v>259</v>
      </c>
      <c r="C81" s="60"/>
      <c r="D81" t="s" s="32">
        <v>228</v>
      </c>
      <c r="E81" s="60"/>
      <c r="F81" s="106"/>
      <c r="G81" s="35"/>
      <c r="H81" s="35"/>
      <c r="I81" s="16"/>
      <c r="J81" s="3"/>
      <c r="K81" s="3"/>
      <c r="L81" s="3"/>
      <c r="M81" t="s" s="71">
        <v>223</v>
      </c>
      <c r="N81" t="s" s="71">
        <v>223</v>
      </c>
      <c r="O81" t="s" s="71">
        <v>223</v>
      </c>
      <c r="P81" t="s" s="71">
        <v>223</v>
      </c>
      <c r="Q81" t="s" s="71">
        <v>223</v>
      </c>
      <c r="R81" s="3"/>
      <c r="S81" s="3"/>
      <c r="T81" s="3"/>
      <c r="U81" s="3"/>
      <c r="V81" s="3"/>
      <c r="W81" s="3"/>
      <c r="X81" s="69">
        <f>IF(M81="X",IF(D81="Weeks",C81*E81*'Globals'!$C$27,C81*E81),0)</f>
        <v>0</v>
      </c>
      <c r="Y81" s="69">
        <f>IF(Q81="X",G81,0)</f>
        <v>0</v>
      </c>
      <c r="Z81" s="69">
        <f>IF(R81="X",$G81,0)</f>
        <v>0</v>
      </c>
      <c r="AA81" s="69">
        <f>IF(S81="X",$G81,0)</f>
        <v>0</v>
      </c>
      <c r="AB81" s="69">
        <f>IF(N81="X",$G81,0)</f>
        <v>0</v>
      </c>
      <c r="AC81" s="69">
        <f>IF(O81="X",$G81,0)</f>
        <v>0</v>
      </c>
      <c r="AD81" s="69">
        <f>IF(P81="X",$G81,0)</f>
        <v>0</v>
      </c>
      <c r="AE81" s="69">
        <f>IF(K81="X",$G81,0)</f>
        <v>0</v>
      </c>
      <c r="AF81" s="69">
        <f>IF(T81="X",IF(D81="Days",C81,C81*'Globals'!$C$27)*E81,0)</f>
        <v>0</v>
      </c>
      <c r="AG81" s="69">
        <f>IF(U81="X",IF($D81="Days",$C81,$C81*'Globals'!$C$27)*$E81,0)</f>
        <v>0</v>
      </c>
      <c r="AH81" s="69">
        <f>IF(V81="X",$G81,0)</f>
        <v>0</v>
      </c>
      <c r="AI81" s="69">
        <f>IF(W81="X",$G81,0)</f>
        <v>0</v>
      </c>
      <c r="AJ81" s="69">
        <f>IF(L81="X",$G81,0)</f>
        <v>0</v>
      </c>
      <c r="AK81" s="69">
        <f>(IF(Q81="X",G81*'Globals'!$C$45,0))+(IF(N81="X",G81*'Globals'!$C$46,0))+(IF(O81="X",G81*'Globals'!$C$47,0))+(IF(K81="X",G81*'Globals'!$C$49,0))+(IF(T81="X",G81*'Globals'!$C$51,0))+(IF(L81="X",G81*'Globals'!$C$50,0))</f>
        <v>0</v>
      </c>
      <c r="AL81" s="69">
        <f>IF(J81="",G81,0)</f>
        <v>0</v>
      </c>
      <c r="AM81" s="3"/>
      <c r="AN81" s="3"/>
      <c r="AO81" s="3"/>
    </row>
    <row r="82" ht="13.65" customHeight="1">
      <c r="A82" s="60"/>
      <c r="B82" s="60"/>
      <c r="C82" s="60"/>
      <c r="D82" s="35"/>
      <c r="E82" s="60"/>
      <c r="F82" s="106"/>
      <c r="G82" s="35"/>
      <c r="H82" s="35"/>
      <c r="I82" s="16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69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ht="13.65" customHeight="1">
      <c r="A83" t="s" s="32">
        <v>260</v>
      </c>
      <c r="B83" t="s" s="32">
        <v>261</v>
      </c>
      <c r="C83" s="60"/>
      <c r="D83" s="35"/>
      <c r="E83" s="60"/>
      <c r="F83" s="106"/>
      <c r="G83" s="35"/>
      <c r="H83" s="35"/>
      <c r="I83" s="16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69">
        <f>IF(M83="X",IF(D83="Weeks",C83*E83*'Globals'!$C$27,C83*E83),0)</f>
        <v>0</v>
      </c>
      <c r="Y83" s="69">
        <f>IF(Q83="X",G83,0)</f>
        <v>0</v>
      </c>
      <c r="Z83" s="69">
        <f>IF(R83="X",$G83,0)</f>
        <v>0</v>
      </c>
      <c r="AA83" s="69">
        <f>IF(S83="X",$G83,0)</f>
        <v>0</v>
      </c>
      <c r="AB83" s="69">
        <f>IF(N83="X",$G83,0)</f>
        <v>0</v>
      </c>
      <c r="AC83" s="69">
        <f>IF(O83="X",$G83,0)</f>
        <v>0</v>
      </c>
      <c r="AD83" s="69">
        <f>IF(P83="X",$G83,0)</f>
        <v>0</v>
      </c>
      <c r="AE83" s="69">
        <f>IF(K83="X",$G83,0)</f>
        <v>0</v>
      </c>
      <c r="AF83" s="69">
        <f>IF(T83="X",IF(D83="Days",C83,C83*'Globals'!$C$27)*E83,0)</f>
        <v>0</v>
      </c>
      <c r="AG83" s="69">
        <f>IF(U83="X",IF($D83="Days",$C83,$C83*'Globals'!$C$27)*$E83,0)</f>
        <v>0</v>
      </c>
      <c r="AH83" s="69">
        <f>IF(V83="X",$G83,0)</f>
        <v>0</v>
      </c>
      <c r="AI83" s="69">
        <f>IF(W83="X",$G83,0)</f>
        <v>0</v>
      </c>
      <c r="AJ83" s="69">
        <f>IF(L83="X",$G83,0)</f>
        <v>0</v>
      </c>
      <c r="AK83" s="69">
        <f>(IF(Q83="X",G83*'Globals'!$C$45,0))+(IF(N83="X",G83*'Globals'!$C$46,0))+(IF(O83="X",G83*'Globals'!$C$47,0))+(IF(K83="X",G83*'Globals'!$C$49,0))+(IF(T83="X",G83*'Globals'!$C$51,0))+(IF(L83="X",G83*'Globals'!$C$50,0))</f>
        <v>0</v>
      </c>
      <c r="AL83" s="69">
        <f>IF(J83="",G83,0)</f>
        <v>0</v>
      </c>
      <c r="AM83" s="3"/>
      <c r="AN83" s="3"/>
      <c r="AO83" s="3"/>
    </row>
    <row r="84" ht="13.65" customHeight="1">
      <c r="A84" s="60"/>
      <c r="B84" t="s" s="32">
        <v>262</v>
      </c>
      <c r="C84" s="60"/>
      <c r="D84" t="s" s="32">
        <v>228</v>
      </c>
      <c r="E84" s="60"/>
      <c r="F84" s="106">
        <v>0</v>
      </c>
      <c r="G84" s="35">
        <v>0</v>
      </c>
      <c r="H84" s="35"/>
      <c r="I84" s="16"/>
      <c r="J84" s="3"/>
      <c r="K84" s="3"/>
      <c r="L84" s="3"/>
      <c r="M84" t="s" s="71">
        <v>223</v>
      </c>
      <c r="N84" t="s" s="71">
        <v>223</v>
      </c>
      <c r="O84" t="s" s="71">
        <v>223</v>
      </c>
      <c r="P84" t="s" s="71">
        <v>223</v>
      </c>
      <c r="Q84" t="s" s="71">
        <v>223</v>
      </c>
      <c r="R84" s="3"/>
      <c r="S84" s="3"/>
      <c r="T84" s="3"/>
      <c r="U84" s="3"/>
      <c r="V84" s="3"/>
      <c r="W84" s="3"/>
      <c r="X84" s="69">
        <f>IF(M84="X",IF(D84="Weeks",C84*E84*'Globals'!$C$27,C84*E84),0)</f>
        <v>0</v>
      </c>
      <c r="Y84" s="69">
        <f>IF(Q84="X",G84,0)</f>
        <v>0</v>
      </c>
      <c r="Z84" s="69">
        <f>IF(R84="X",$G84,0)</f>
        <v>0</v>
      </c>
      <c r="AA84" s="69">
        <f>IF(S84="X",$G84,0)</f>
        <v>0</v>
      </c>
      <c r="AB84" s="69">
        <f>IF(N84="X",$G84,0)</f>
        <v>0</v>
      </c>
      <c r="AC84" s="69">
        <f>IF(O84="X",$G84,0)</f>
        <v>0</v>
      </c>
      <c r="AD84" s="69">
        <f>IF(P84="X",$G84,0)</f>
        <v>0</v>
      </c>
      <c r="AE84" s="69">
        <f>IF(K84="X",$G84,0)</f>
        <v>0</v>
      </c>
      <c r="AF84" s="69">
        <f>IF(T84="X",IF(D84="Days",C84,C84*'Globals'!$C$27)*E84,0)</f>
        <v>0</v>
      </c>
      <c r="AG84" s="69">
        <f>IF(U84="X",IF($D84="Days",$C84,$C84*'Globals'!$C$27)*$E84,0)</f>
        <v>0</v>
      </c>
      <c r="AH84" s="69">
        <f>IF(V84="X",$G84,0)</f>
        <v>0</v>
      </c>
      <c r="AI84" s="69">
        <f>IF(W84="X",$G84,0)</f>
        <v>0</v>
      </c>
      <c r="AJ84" s="69">
        <f>IF(L84="X",$G84,0)</f>
        <v>0</v>
      </c>
      <c r="AK84" s="69">
        <f>(IF(Q84="X",G84*'Globals'!$C$45,0))+(IF(N84="X",G84*'Globals'!$C$46,0))+(IF(O84="X",G84*'Globals'!$C$47,0))+(IF(K84="X",G84*'Globals'!$C$49,0))+(IF(T84="X",G84*'Globals'!$C$51,0))+(IF(L84="X",G84*'Globals'!$C$50,0))</f>
        <v>0</v>
      </c>
      <c r="AL84" s="69">
        <f>IF(J84="",G84,0)</f>
        <v>0</v>
      </c>
      <c r="AM84" s="3"/>
      <c r="AN84" s="3"/>
      <c r="AO84" s="3"/>
    </row>
    <row r="85" ht="13.65" customHeight="1">
      <c r="A85" s="60"/>
      <c r="B85" t="s" s="32">
        <v>263</v>
      </c>
      <c r="C85" s="60"/>
      <c r="D85" t="s" s="32">
        <v>228</v>
      </c>
      <c r="E85" s="60"/>
      <c r="F85" s="106">
        <v>0</v>
      </c>
      <c r="G85" s="35"/>
      <c r="H85" s="35"/>
      <c r="I85" s="16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69">
        <f>IF(M85="X",IF(D85="Weeks",C85*E85*'Globals'!$C$27,C85*E85),0)</f>
        <v>0</v>
      </c>
      <c r="Y85" s="69">
        <f>IF(Q85="X",G85,0)</f>
        <v>0</v>
      </c>
      <c r="Z85" s="69">
        <f>IF(R85="X",$G85,0)</f>
        <v>0</v>
      </c>
      <c r="AA85" s="69">
        <f>IF(S85="X",$G85,0)</f>
        <v>0</v>
      </c>
      <c r="AB85" s="69">
        <f>IF(N85="X",$G85,0)</f>
        <v>0</v>
      </c>
      <c r="AC85" s="69">
        <f>IF(O85="X",$G85,0)</f>
        <v>0</v>
      </c>
      <c r="AD85" s="69">
        <f>IF(P85="X",$G85,0)</f>
        <v>0</v>
      </c>
      <c r="AE85" s="69">
        <f>IF(K85="X",$G85,0)</f>
        <v>0</v>
      </c>
      <c r="AF85" s="69">
        <f>IF(T85="X",IF(D85="Days",C85,C85*'Globals'!$C$27)*E85,0)</f>
        <v>0</v>
      </c>
      <c r="AG85" s="69">
        <f>IF(U85="X",IF($D85="Days",$C85,$C85*'Globals'!$C$27)*$E85,0)</f>
        <v>0</v>
      </c>
      <c r="AH85" s="69">
        <f>IF(V85="X",$G85,0)</f>
        <v>0</v>
      </c>
      <c r="AI85" s="69">
        <f>IF(W85="X",$G85,0)</f>
        <v>0</v>
      </c>
      <c r="AJ85" s="69">
        <f>IF(L85="X",$G85,0)</f>
        <v>0</v>
      </c>
      <c r="AK85" s="69">
        <f>(IF(Q85="X",G85*'Globals'!$C$45,0))+(IF(N85="X",G85*'Globals'!$C$46,0))+(IF(O85="X",G85*'Globals'!$C$47,0))+(IF(K85="X",G85*'Globals'!$C$49,0))+(IF(T85="X",G85*'Globals'!$C$51,0))+(IF(L85="X",G85*'Globals'!$C$50,0))</f>
        <v>0</v>
      </c>
      <c r="AL85" s="69">
        <f>IF(J85="",G85,0)</f>
        <v>0</v>
      </c>
      <c r="AM85" s="3"/>
      <c r="AN85" s="3"/>
      <c r="AO85" s="3"/>
    </row>
    <row r="86" ht="13.65" customHeight="1">
      <c r="A86" s="60"/>
      <c r="B86" t="s" s="32">
        <v>264</v>
      </c>
      <c r="C86" s="60"/>
      <c r="D86" t="s" s="32">
        <v>228</v>
      </c>
      <c r="E86" s="60"/>
      <c r="F86" s="106"/>
      <c r="G86" s="35"/>
      <c r="H86" s="35"/>
      <c r="I86" s="16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69">
        <f>IF(M86="X",IF(D86="Weeks",C86*E86*'Globals'!$C$27,C86*E86),0)</f>
        <v>0</v>
      </c>
      <c r="Y86" s="69">
        <f>IF(Q86="X",G86,0)</f>
        <v>0</v>
      </c>
      <c r="Z86" s="69">
        <f>IF(R86="X",$G86,0)</f>
        <v>0</v>
      </c>
      <c r="AA86" s="69">
        <f>IF(S86="X",$G86,0)</f>
        <v>0</v>
      </c>
      <c r="AB86" s="69">
        <f>IF(N86="X",$G86,0)</f>
        <v>0</v>
      </c>
      <c r="AC86" s="69">
        <f>IF(O86="X",$G86,0)</f>
        <v>0</v>
      </c>
      <c r="AD86" s="69">
        <f>IF(P86="X",$G86,0)</f>
        <v>0</v>
      </c>
      <c r="AE86" s="69">
        <f>IF(K86="X",$G86,0)</f>
        <v>0</v>
      </c>
      <c r="AF86" s="69">
        <f>IF(T86="X",IF(D86="Days",C86,C86*'Globals'!$C$27)*E86,0)</f>
        <v>0</v>
      </c>
      <c r="AG86" s="69">
        <f>IF(U86="X",IF($D86="Days",$C86,$C86*'Globals'!$C$27)*$E86,0)</f>
        <v>0</v>
      </c>
      <c r="AH86" s="69">
        <f>IF(V86="X",$G86,0)</f>
        <v>0</v>
      </c>
      <c r="AI86" s="69">
        <f>IF(W86="X",$G86,0)</f>
        <v>0</v>
      </c>
      <c r="AJ86" s="69">
        <f>IF(L86="X",$G86,0)</f>
        <v>0</v>
      </c>
      <c r="AK86" s="69">
        <f>(IF(Q86="X",G86*'Globals'!$C$45,0))+(IF(N86="X",G86*'Globals'!$C$46,0))+(IF(O86="X",G86*'Globals'!$C$47,0))+(IF(K86="X",G86*'Globals'!$C$49,0))+(IF(T86="X",G86*'Globals'!$C$51,0))+(IF(L86="X",G86*'Globals'!$C$50,0))</f>
        <v>0</v>
      </c>
      <c r="AL86" s="69">
        <f>IF(J86="",G86,0)</f>
        <v>0</v>
      </c>
      <c r="AM86" s="3"/>
      <c r="AN86" s="3"/>
      <c r="AO86" s="3"/>
    </row>
    <row r="87" ht="13.65" customHeight="1">
      <c r="A87" s="60"/>
      <c r="B87" t="s" s="32">
        <v>265</v>
      </c>
      <c r="C87" s="60"/>
      <c r="D87" t="s" s="32">
        <v>184</v>
      </c>
      <c r="E87" s="60"/>
      <c r="F87" s="106"/>
      <c r="G87" s="35"/>
      <c r="H87" s="35"/>
      <c r="I87" s="16"/>
      <c r="J87" s="3"/>
      <c r="K87" s="3"/>
      <c r="L87" s="3"/>
      <c r="M87" s="3"/>
      <c r="N87" t="s" s="71">
        <v>223</v>
      </c>
      <c r="O87" t="s" s="71">
        <v>223</v>
      </c>
      <c r="P87" t="s" s="71">
        <v>223</v>
      </c>
      <c r="Q87" t="s" s="71">
        <v>223</v>
      </c>
      <c r="R87" s="3"/>
      <c r="S87" s="3"/>
      <c r="T87" s="3"/>
      <c r="U87" s="3"/>
      <c r="V87" s="3"/>
      <c r="W87" s="3"/>
      <c r="X87" s="69">
        <f>IF(M87="X",IF(D87="Weeks",C87*E87*'Globals'!$C$27,C87*E87),0)</f>
        <v>0</v>
      </c>
      <c r="Y87" s="69">
        <f>IF(Q87="X",G87,0)</f>
        <v>0</v>
      </c>
      <c r="Z87" s="69">
        <f>IF(R87="X",$G87,0)</f>
        <v>0</v>
      </c>
      <c r="AA87" s="69">
        <f>IF(S87="X",$G87,0)</f>
        <v>0</v>
      </c>
      <c r="AB87" s="69">
        <f>IF(N87="X",$G87,0)</f>
        <v>0</v>
      </c>
      <c r="AC87" s="69">
        <f>IF(O87="X",$G87,0)</f>
        <v>0</v>
      </c>
      <c r="AD87" s="69">
        <f>IF(P87="X",$G87,0)</f>
        <v>0</v>
      </c>
      <c r="AE87" s="69">
        <f>IF(K87="X",$G87,0)</f>
        <v>0</v>
      </c>
      <c r="AF87" s="69">
        <f>IF(T87="X",IF(D87="Days",C87,C87*'Globals'!$C$27)*E87,0)</f>
        <v>0</v>
      </c>
      <c r="AG87" s="69">
        <f>IF(U87="X",IF($D87="Days",$C87,$C87*'Globals'!$C$27)*$E87,0)</f>
        <v>0</v>
      </c>
      <c r="AH87" s="69">
        <f>IF(V87="X",$G87,0)</f>
        <v>0</v>
      </c>
      <c r="AI87" s="69">
        <f>IF(W87="X",$G87,0)</f>
        <v>0</v>
      </c>
      <c r="AJ87" s="69">
        <f>IF(L87="X",$G87,0)</f>
        <v>0</v>
      </c>
      <c r="AK87" s="69">
        <f>(IF(Q87="X",G87*'Globals'!$C$45,0))+(IF(N87="X",G87*'Globals'!$C$46,0))+(IF(O87="X",G87*'Globals'!$C$47,0))+(IF(K87="X",G87*'Globals'!$C$49,0))+(IF(T87="X",G87*'Globals'!$C$51,0))+(IF(L87="X",G87*'Globals'!$C$50,0))</f>
        <v>0</v>
      </c>
      <c r="AL87" s="69">
        <f>IF(J87="",G87,0)</f>
        <v>0</v>
      </c>
      <c r="AM87" s="3"/>
      <c r="AN87" s="3"/>
      <c r="AO87" s="3"/>
    </row>
    <row r="88" ht="13.65" customHeight="1">
      <c r="A88" s="60"/>
      <c r="B88" s="60"/>
      <c r="C88" s="60"/>
      <c r="D88" s="35"/>
      <c r="E88" s="60"/>
      <c r="F88" s="106"/>
      <c r="G88" s="35"/>
      <c r="H88" s="35"/>
      <c r="I88" s="16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69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ht="13.65" customHeight="1">
      <c r="A89" t="s" s="32">
        <v>266</v>
      </c>
      <c r="B89" s="60"/>
      <c r="C89" s="60"/>
      <c r="D89" s="35"/>
      <c r="E89" s="60"/>
      <c r="F89" s="106"/>
      <c r="G89" s="35"/>
      <c r="H89" s="35"/>
      <c r="I89" s="16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69">
        <f>IF(M89="X",IF(D89="Weeks",C89*E89*'Globals'!$C$27,C89*E89),0)</f>
        <v>0</v>
      </c>
      <c r="Y89" s="69">
        <f>IF(Q89="X",G89,0)</f>
        <v>0</v>
      </c>
      <c r="Z89" s="69">
        <f>IF(R89="X",$G89,0)</f>
        <v>0</v>
      </c>
      <c r="AA89" s="69">
        <f>IF(S89="X",$G89,0)</f>
        <v>0</v>
      </c>
      <c r="AB89" s="69">
        <f>IF(N89="X",$G89,0)</f>
        <v>0</v>
      </c>
      <c r="AC89" s="69">
        <f>IF(O89="X",$G89,0)</f>
        <v>0</v>
      </c>
      <c r="AD89" s="69">
        <f>IF(P89="X",$G89,0)</f>
        <v>0</v>
      </c>
      <c r="AE89" s="69">
        <f>IF(K89="X",$G89,0)</f>
        <v>0</v>
      </c>
      <c r="AF89" s="69">
        <f>IF(T89="X",IF(D89="Days",C89,C89*'Globals'!$C$27)*E89,0)</f>
        <v>0</v>
      </c>
      <c r="AG89" s="69">
        <f>IF(U89="X",IF($D89="Days",$C89,$C89*'Globals'!$C$27)*$E89,0)</f>
        <v>0</v>
      </c>
      <c r="AH89" s="69">
        <f>IF(V89="X",$G89,0)</f>
        <v>0</v>
      </c>
      <c r="AI89" s="69">
        <f>IF(W89="X",$G89,0)</f>
        <v>0</v>
      </c>
      <c r="AJ89" s="69">
        <f>IF(L89="X",$G89,0)</f>
        <v>0</v>
      </c>
      <c r="AK89" s="69">
        <f>(IF(Q89="X",G89*'Globals'!$C$45,0))+(IF(N89="X",G89*'Globals'!$C$46,0))+(IF(O89="X",G89*'Globals'!$C$47,0))+(IF(K89="X",G89*'Globals'!$C$49,0))+(IF(T89="X",G89*'Globals'!$C$51,0))+(IF(L89="X",G89*'Globals'!$C$50,0))</f>
        <v>0</v>
      </c>
      <c r="AL89" s="69">
        <f>IF(J89="",G89,0)</f>
        <v>0</v>
      </c>
      <c r="AM89" s="3"/>
      <c r="AN89" s="3"/>
      <c r="AO89" s="3"/>
    </row>
    <row r="90" ht="13.65" customHeight="1">
      <c r="A90" s="60"/>
      <c r="B90" t="s" s="32">
        <v>267</v>
      </c>
      <c r="C90" s="60">
        <v>14</v>
      </c>
      <c r="D90" t="s" s="32">
        <v>268</v>
      </c>
      <c r="E90" s="60"/>
      <c r="F90" s="106"/>
      <c r="G90" s="35">
        <v>0</v>
      </c>
      <c r="H90" s="35"/>
      <c r="I90" s="16"/>
      <c r="J90" s="3"/>
      <c r="K90" s="3"/>
      <c r="L90" s="3"/>
      <c r="M90" t="s" s="71">
        <v>223</v>
      </c>
      <c r="N90" t="s" s="71">
        <v>223</v>
      </c>
      <c r="O90" t="s" s="71">
        <v>223</v>
      </c>
      <c r="P90" t="s" s="71">
        <v>223</v>
      </c>
      <c r="Q90" t="s" s="71">
        <v>223</v>
      </c>
      <c r="R90" s="3"/>
      <c r="S90" s="3"/>
      <c r="T90" s="3"/>
      <c r="U90" s="3"/>
      <c r="V90" s="3"/>
      <c r="W90" s="3"/>
      <c r="X90" s="69">
        <f>IF(M90="X",IF(D90="Weeks",C90*E90*'Globals'!$C$27,C90*E90),0)</f>
        <v>0</v>
      </c>
      <c r="Y90" s="69">
        <f>IF(Q90="X",G90,0)</f>
        <v>0</v>
      </c>
      <c r="Z90" s="69">
        <f>IF(R90="X",$G90,0)</f>
        <v>0</v>
      </c>
      <c r="AA90" s="69">
        <f>IF(S90="X",$G90,0)</f>
        <v>0</v>
      </c>
      <c r="AB90" s="69">
        <f>IF(N90="X",$G90,0)</f>
        <v>0</v>
      </c>
      <c r="AC90" s="69">
        <f>IF(O90="X",$G90,0)</f>
        <v>0</v>
      </c>
      <c r="AD90" s="69">
        <f>IF(P90="X",$G90,0)</f>
        <v>0</v>
      </c>
      <c r="AE90" s="69">
        <f>IF(K90="X",$G90,0)</f>
        <v>0</v>
      </c>
      <c r="AF90" s="69">
        <f>IF(T90="X",IF(D90="Days",C90,C90*'Globals'!$C$27)*E90,0)</f>
        <v>0</v>
      </c>
      <c r="AG90" s="69">
        <f>IF(U90="X",IF($D90="Days",$C90,$C90*'Globals'!$C$27)*$E90,0)</f>
        <v>0</v>
      </c>
      <c r="AH90" s="69">
        <f>IF(V90="X",$G90,0)</f>
        <v>0</v>
      </c>
      <c r="AI90" s="69">
        <f>IF(W90="X",$G90,0)</f>
        <v>0</v>
      </c>
      <c r="AJ90" s="69">
        <f>IF(L90="X",$G90,0)</f>
        <v>0</v>
      </c>
      <c r="AK90" s="69">
        <f>(IF(Q90="X",G90*'Globals'!$C$45,0))+(IF(N90="X",G90*'Globals'!$C$46,0))+(IF(O90="X",G90*'Globals'!$C$47,0))+(IF(K90="X",G90*'Globals'!$C$49,0))+(IF(T90="X",G90*'Globals'!$C$51,0))+(IF(L90="X",G90*'Globals'!$C$50,0))</f>
        <v>0</v>
      </c>
      <c r="AL90" s="69">
        <f>IF(J90="",G90,0)</f>
        <v>0</v>
      </c>
      <c r="AM90" s="3"/>
      <c r="AN90" s="3"/>
      <c r="AO90" s="3"/>
    </row>
    <row r="91" ht="13.65" customHeight="1">
      <c r="A91" s="60"/>
      <c r="B91" t="s" s="32">
        <v>269</v>
      </c>
      <c r="C91" s="60"/>
      <c r="D91" t="s" s="32">
        <v>228</v>
      </c>
      <c r="E91" s="60"/>
      <c r="F91" s="106">
        <v>0</v>
      </c>
      <c r="G91" s="35">
        <v>0</v>
      </c>
      <c r="H91" s="35"/>
      <c r="I91" s="16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69">
        <f>IF(M91="X",IF(D91="Weeks",C91*E91*'Globals'!$C$27,C91*E91),0)</f>
        <v>0</v>
      </c>
      <c r="Y91" s="69">
        <f>IF(Q91="X",G91,0)</f>
        <v>0</v>
      </c>
      <c r="Z91" s="69">
        <f>IF(R91="X",$G91,0)</f>
        <v>0</v>
      </c>
      <c r="AA91" s="69">
        <f>IF(S91="X",$G91,0)</f>
        <v>0</v>
      </c>
      <c r="AB91" s="69">
        <f>IF(N91="X",$G91,0)</f>
        <v>0</v>
      </c>
      <c r="AC91" s="69">
        <f>IF(O91="X",$G91,0)</f>
        <v>0</v>
      </c>
      <c r="AD91" s="69">
        <f>IF(P91="X",$G91,0)</f>
        <v>0</v>
      </c>
      <c r="AE91" s="69">
        <f>IF(K91="X",$G91,0)</f>
        <v>0</v>
      </c>
      <c r="AF91" s="69">
        <f>IF(T91="X",IF(D91="Days",C91,C91*'Globals'!$C$27)*E91,0)</f>
        <v>0</v>
      </c>
      <c r="AG91" s="69">
        <f>IF(U91="X",IF($D91="Days",$C91,$C91*'Globals'!$C$27)*$E91,0)</f>
        <v>0</v>
      </c>
      <c r="AH91" s="69">
        <f>IF(V91="X",$G91,0)</f>
        <v>0</v>
      </c>
      <c r="AI91" s="69">
        <f>IF(W91="X",$G91,0)</f>
        <v>0</v>
      </c>
      <c r="AJ91" s="69">
        <f>IF(L91="X",$G91,0)</f>
        <v>0</v>
      </c>
      <c r="AK91" s="69">
        <f>(IF(Q91="X",G91*'Globals'!$C$45,0))+(IF(N91="X",G91*'Globals'!$C$46,0))+(IF(O91="X",G91*'Globals'!$C$47,0))+(IF(K91="X",G91*'Globals'!$C$49,0))+(IF(T91="X",G91*'Globals'!$C$51,0))+(IF(L91="X",G91*'Globals'!$C$50,0))</f>
        <v>0</v>
      </c>
      <c r="AL91" s="69">
        <f>IF(J91="",G91,0)</f>
        <v>0</v>
      </c>
      <c r="AM91" s="3"/>
      <c r="AN91" s="3"/>
      <c r="AO91" s="3"/>
    </row>
    <row r="92" ht="13.65" customHeight="1">
      <c r="A92" s="60"/>
      <c r="B92" t="s" s="32">
        <v>270</v>
      </c>
      <c r="C92" s="60"/>
      <c r="D92" t="s" s="32">
        <v>228</v>
      </c>
      <c r="E92" s="60"/>
      <c r="F92" s="106">
        <v>0</v>
      </c>
      <c r="G92" s="35"/>
      <c r="H92" s="35"/>
      <c r="I92" s="16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69">
        <f>IF(M92="X",IF(D92="Weeks",C92*E92*'Globals'!$C$27,C92*E92),0)</f>
        <v>0</v>
      </c>
      <c r="Y92" s="69">
        <f>IF(Q92="X",G92,0)</f>
        <v>0</v>
      </c>
      <c r="Z92" s="69">
        <f>IF(R92="X",$G92,0)</f>
        <v>0</v>
      </c>
      <c r="AA92" s="69">
        <f>IF(S92="X",$G92,0)</f>
        <v>0</v>
      </c>
      <c r="AB92" s="69">
        <f>IF(N92="X",$G92,0)</f>
        <v>0</v>
      </c>
      <c r="AC92" s="69">
        <f>IF(O92="X",$G92,0)</f>
        <v>0</v>
      </c>
      <c r="AD92" s="69">
        <f>IF(P92="X",$G92,0)</f>
        <v>0</v>
      </c>
      <c r="AE92" s="69">
        <f>IF(K92="X",$G92,0)</f>
        <v>0</v>
      </c>
      <c r="AF92" s="69">
        <f>IF(T92="X",IF(D92="Days",C92,C92*'Globals'!$C$27)*E92,0)</f>
        <v>0</v>
      </c>
      <c r="AG92" s="69">
        <f>IF(U92="X",IF($D92="Days",$C92,$C92*'Globals'!$C$27)*$E92,0)</f>
        <v>0</v>
      </c>
      <c r="AH92" s="69">
        <f>IF(V92="X",$G92,0)</f>
        <v>0</v>
      </c>
      <c r="AI92" s="69">
        <f>IF(W92="X",$G92,0)</f>
        <v>0</v>
      </c>
      <c r="AJ92" s="69">
        <f>IF(L92="X",$G92,0)</f>
        <v>0</v>
      </c>
      <c r="AK92" s="69">
        <f>(IF(Q92="X",G92*'Globals'!$C$45,0))+(IF(N92="X",G92*'Globals'!$C$46,0))+(IF(O92="X",G92*'Globals'!$C$47,0))+(IF(K92="X",G92*'Globals'!$C$49,0))+(IF(T92="X",G92*'Globals'!$C$51,0))+(IF(L92="X",G92*'Globals'!$C$50,0))</f>
        <v>0</v>
      </c>
      <c r="AL92" s="69">
        <f>IF(J92="",G92,0)</f>
        <v>0</v>
      </c>
      <c r="AM92" s="3"/>
      <c r="AN92" s="3"/>
      <c r="AO92" s="3"/>
    </row>
    <row r="93" ht="13.65" customHeight="1">
      <c r="A93" s="60"/>
      <c r="B93" t="s" s="32">
        <v>271</v>
      </c>
      <c r="C93" s="60"/>
      <c r="D93" t="s" s="32">
        <v>228</v>
      </c>
      <c r="E93" s="60"/>
      <c r="F93" s="106">
        <v>0</v>
      </c>
      <c r="G93" s="35"/>
      <c r="H93" s="35"/>
      <c r="I93" s="16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69">
        <f>IF(M93="X",IF(D93="Weeks",C93*E93*'Globals'!$C$27,C93*E93),0)</f>
        <v>0</v>
      </c>
      <c r="Y93" s="69">
        <f>IF(Q93="X",G93,0)</f>
        <v>0</v>
      </c>
      <c r="Z93" s="69">
        <f>IF(R93="X",$G93,0)</f>
        <v>0</v>
      </c>
      <c r="AA93" s="69">
        <f>IF(S93="X",$G93,0)</f>
        <v>0</v>
      </c>
      <c r="AB93" s="69">
        <f>IF(N93="X",$G93,0)</f>
        <v>0</v>
      </c>
      <c r="AC93" s="69">
        <f>IF(O93="X",$G93,0)</f>
        <v>0</v>
      </c>
      <c r="AD93" s="69">
        <f>IF(P93="X",$G93,0)</f>
        <v>0</v>
      </c>
      <c r="AE93" s="69">
        <f>IF(K93="X",$G93,0)</f>
        <v>0</v>
      </c>
      <c r="AF93" s="69">
        <f>IF(T93="X",IF(D93="Days",C93,C93*'Globals'!$C$27)*E93,0)</f>
        <v>0</v>
      </c>
      <c r="AG93" s="69">
        <f>IF(U93="X",IF($D93="Days",$C93,$C93*'Globals'!$C$27)*$E93,0)</f>
        <v>0</v>
      </c>
      <c r="AH93" s="69">
        <f>IF(V93="X",$G93,0)</f>
        <v>0</v>
      </c>
      <c r="AI93" s="69">
        <f>IF(W93="X",$G93,0)</f>
        <v>0</v>
      </c>
      <c r="AJ93" s="69">
        <f>IF(L93="X",$G93,0)</f>
        <v>0</v>
      </c>
      <c r="AK93" s="69">
        <f>(IF(Q93="X",G93*'Globals'!$C$45,0))+(IF(N93="X",G93*'Globals'!$C$46,0))+(IF(O93="X",G93*'Globals'!$C$47,0))+(IF(K93="X",G93*'Globals'!$C$49,0))+(IF(T93="X",G93*'Globals'!$C$51,0))+(IF(L93="X",G93*'Globals'!$C$50,0))</f>
        <v>0</v>
      </c>
      <c r="AL93" s="69">
        <f>IF(J93="",G93,0)</f>
        <v>0</v>
      </c>
      <c r="AM93" s="3"/>
      <c r="AN93" s="3"/>
      <c r="AO93" s="3"/>
    </row>
    <row r="94" ht="13.65" customHeight="1">
      <c r="A94" s="60"/>
      <c r="B94" t="s" s="32">
        <v>272</v>
      </c>
      <c r="C94" s="60"/>
      <c r="D94" s="35"/>
      <c r="E94" s="60">
        <v>3</v>
      </c>
      <c r="F94" s="106">
        <v>0</v>
      </c>
      <c r="G94" s="35">
        <v>0</v>
      </c>
      <c r="H94" s="35"/>
      <c r="I94" s="16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69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ht="13.65" customHeight="1">
      <c r="A95" t="s" s="32">
        <v>273</v>
      </c>
      <c r="B95" t="s" s="32">
        <v>274</v>
      </c>
      <c r="C95" s="60">
        <v>1</v>
      </c>
      <c r="D95" t="s" s="32">
        <v>184</v>
      </c>
      <c r="E95" s="60">
        <v>1</v>
      </c>
      <c r="F95" s="106">
        <v>0</v>
      </c>
      <c r="G95" s="35">
        <v>0</v>
      </c>
      <c r="H95" s="35"/>
      <c r="I95" s="16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69">
        <f>IF(M95="X",IF(D95="Weeks",C95*E95*'Globals'!$C$27,C95*E95),0)</f>
        <v>0</v>
      </c>
      <c r="Y95" s="69">
        <f>IF(Q95="X",G95,0)</f>
        <v>0</v>
      </c>
      <c r="Z95" s="69">
        <f>IF(R95="X",$G95,0)</f>
        <v>0</v>
      </c>
      <c r="AA95" s="69">
        <f>IF(S95="X",$G95,0)</f>
        <v>0</v>
      </c>
      <c r="AB95" s="69">
        <f>IF(N95="X",$G95,0)</f>
        <v>0</v>
      </c>
      <c r="AC95" s="69">
        <f>IF(O95="X",$G95,0)</f>
        <v>0</v>
      </c>
      <c r="AD95" s="69">
        <f>IF(P95="X",$G95,0)</f>
        <v>0</v>
      </c>
      <c r="AE95" s="69">
        <f>IF(K95="X",$G95,0)</f>
        <v>0</v>
      </c>
      <c r="AF95" s="69">
        <f>IF(T95="X",IF(D95="Days",C95,C95*'Globals'!$C$27)*E95,0)</f>
        <v>0</v>
      </c>
      <c r="AG95" s="69">
        <f>IF(U95="X",IF($D95="Days",$C95,$C95*'Globals'!$C$27)*$E95,0)</f>
        <v>0</v>
      </c>
      <c r="AH95" s="69">
        <f>IF(V95="X",$G95,0)</f>
        <v>0</v>
      </c>
      <c r="AI95" s="69">
        <f>IF(W95="X",$G95,0)</f>
        <v>0</v>
      </c>
      <c r="AJ95" s="69">
        <f>IF(L95="X",$G95,0)</f>
        <v>0</v>
      </c>
      <c r="AK95" s="69">
        <f>(IF(Q95="X",G95*'Globals'!$C$45,0))+(IF(N95="X",G95*'Globals'!$C$46,0))+(IF(O95="X",G95*'Globals'!$C$47,0))+(IF(K95="X",G95*'Globals'!$C$49,0))+(IF(T95="X",G95*'Globals'!$C$51,0))+(IF(L95="X",G95*'Globals'!$C$50,0))</f>
        <v>0</v>
      </c>
      <c r="AL95" s="69">
        <f>IF(J95="",G95,0)</f>
        <v>0</v>
      </c>
      <c r="AM95" s="3"/>
      <c r="AN95" s="3"/>
      <c r="AO95" s="3"/>
    </row>
    <row r="96" ht="13.65" customHeight="1">
      <c r="A96" t="s" s="32">
        <v>275</v>
      </c>
      <c r="B96" t="s" s="32">
        <v>276</v>
      </c>
      <c r="C96" s="60"/>
      <c r="D96" t="s" s="32">
        <v>184</v>
      </c>
      <c r="E96" s="60"/>
      <c r="F96" s="106">
        <v>0</v>
      </c>
      <c r="G96" s="35"/>
      <c r="H96" s="35"/>
      <c r="I96" s="16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69">
        <f>IF(M96="X",IF(D96="Weeks",C96*E96*'Globals'!$C$27,C96*E96),0)</f>
        <v>0</v>
      </c>
      <c r="Y96" s="69">
        <f>IF(Q96="X",G96,0)</f>
        <v>0</v>
      </c>
      <c r="Z96" s="69">
        <f>IF(R96="X",$G96,0)</f>
        <v>0</v>
      </c>
      <c r="AA96" s="69">
        <f>IF(S96="X",$G96,0)</f>
        <v>0</v>
      </c>
      <c r="AB96" s="69">
        <f>IF(N96="X",$G96,0)</f>
        <v>0</v>
      </c>
      <c r="AC96" s="69">
        <f>IF(O96="X",$G96,0)</f>
        <v>0</v>
      </c>
      <c r="AD96" s="69">
        <f>IF(P96="X",$G96,0)</f>
        <v>0</v>
      </c>
      <c r="AE96" s="69">
        <f>IF(K96="X",$G96,0)</f>
        <v>0</v>
      </c>
      <c r="AF96" s="69">
        <f>IF(T96="X",IF(D96="Days",C96,C96*'Globals'!$C$27)*E96,0)</f>
        <v>0</v>
      </c>
      <c r="AG96" s="69">
        <f>IF(U96="X",IF($D96="Days",$C96,$C96*'Globals'!$C$27)*$E96,0)</f>
        <v>0</v>
      </c>
      <c r="AH96" s="69">
        <f>IF(V96="X",$G96,0)</f>
        <v>0</v>
      </c>
      <c r="AI96" s="69">
        <f>IF(W96="X",$G96,0)</f>
        <v>0</v>
      </c>
      <c r="AJ96" s="69">
        <f>IF(L96="X",$G96,0)</f>
        <v>0</v>
      </c>
      <c r="AK96" s="69">
        <f>(IF(Q96="X",G96*'Globals'!$C$45,0))+(IF(N96="X",G96*'Globals'!$C$46,0))+(IF(O96="X",G96*'Globals'!$C$47,0))+(IF(K96="X",G96*'Globals'!$C$49,0))+(IF(T96="X",G96*'Globals'!$C$51,0))+(IF(L96="X",G96*'Globals'!$C$50,0))</f>
        <v>0</v>
      </c>
      <c r="AL96" s="69">
        <f>IF(J96="",G96,0)</f>
        <v>0</v>
      </c>
      <c r="AM96" s="3"/>
      <c r="AN96" s="3"/>
      <c r="AO96" s="3"/>
    </row>
    <row r="97" ht="13.65" customHeight="1">
      <c r="A97" t="s" s="32">
        <v>277</v>
      </c>
      <c r="B97" t="s" s="32">
        <v>278</v>
      </c>
      <c r="C97" s="60"/>
      <c r="D97" t="s" s="32">
        <v>184</v>
      </c>
      <c r="E97" s="60"/>
      <c r="F97" s="106"/>
      <c r="G97" s="35"/>
      <c r="H97" s="35"/>
      <c r="I97" s="16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69">
        <f>IF(M97="X",IF(D97="Weeks",C97*E97*'Globals'!$C$27,C97*E97),0)</f>
        <v>0</v>
      </c>
      <c r="Y97" s="69">
        <f>IF(Q97="X",G97,0)</f>
        <v>0</v>
      </c>
      <c r="Z97" s="69">
        <f>IF(R97="X",$G97,0)</f>
        <v>0</v>
      </c>
      <c r="AA97" s="69">
        <f>IF(S97="X",$G97,0)</f>
        <v>0</v>
      </c>
      <c r="AB97" s="69">
        <f>IF(N97="X",$G97,0)</f>
        <v>0</v>
      </c>
      <c r="AC97" s="69">
        <f>IF(O97="X",$G97,0)</f>
        <v>0</v>
      </c>
      <c r="AD97" s="69">
        <f>IF(P97="X",$G97,0)</f>
        <v>0</v>
      </c>
      <c r="AE97" s="69">
        <f>IF(K97="X",$G97,0)</f>
        <v>0</v>
      </c>
      <c r="AF97" s="69">
        <f>IF(T97="X",IF(D97="Days",C97,C97*'Globals'!$C$27)*E97,0)</f>
        <v>0</v>
      </c>
      <c r="AG97" s="69">
        <f>IF(U97="X",IF($D97="Days",$C97,$C97*'Globals'!$C$27)*$E97,0)</f>
        <v>0</v>
      </c>
      <c r="AH97" s="69">
        <f>IF(V97="X",$G97,0)</f>
        <v>0</v>
      </c>
      <c r="AI97" s="69">
        <f>IF(W97="X",$G97,0)</f>
        <v>0</v>
      </c>
      <c r="AJ97" s="69">
        <f>IF(L97="X",$G97,0)</f>
        <v>0</v>
      </c>
      <c r="AK97" s="69">
        <f>(IF(Q97="X",G97*'Globals'!$C$45,0))+(IF(N97="X",G97*'Globals'!$C$46,0))+(IF(O97="X",G97*'Globals'!$C$47,0))+(IF(K97="X",G97*'Globals'!$C$49,0))+(IF(T97="X",G97*'Globals'!$C$51,0))+(IF(L97="X",G97*'Globals'!$C$50,0))</f>
        <v>0</v>
      </c>
      <c r="AL97" s="69">
        <f>IF(J97="",G97,0)</f>
        <v>0</v>
      </c>
      <c r="AM97" s="3"/>
      <c r="AN97" s="3"/>
      <c r="AO97" s="3"/>
    </row>
    <row r="98" ht="13.65" customHeight="1">
      <c r="A98" t="s" s="32">
        <v>279</v>
      </c>
      <c r="B98" t="s" s="32">
        <v>280</v>
      </c>
      <c r="C98" s="60"/>
      <c r="D98" t="s" s="32">
        <v>184</v>
      </c>
      <c r="E98" s="60"/>
      <c r="F98" s="106">
        <v>0</v>
      </c>
      <c r="G98" s="35">
        <v>0</v>
      </c>
      <c r="H98" s="35"/>
      <c r="I98" s="16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69">
        <f>IF(M98="X",IF(D98="Weeks",C98*E98*'Globals'!$C$27,C98*E98),0)</f>
        <v>0</v>
      </c>
      <c r="Y98" s="69">
        <f>IF(Q98="X",G98,0)</f>
        <v>0</v>
      </c>
      <c r="Z98" s="69">
        <f>IF(R98="X",$G98,0)</f>
        <v>0</v>
      </c>
      <c r="AA98" s="69">
        <f>IF(S98="X",$G98,0)</f>
        <v>0</v>
      </c>
      <c r="AB98" s="69">
        <f>IF(N98="X",$G98,0)</f>
        <v>0</v>
      </c>
      <c r="AC98" s="69">
        <f>IF(O98="X",$G98,0)</f>
        <v>0</v>
      </c>
      <c r="AD98" s="69">
        <f>IF(P98="X",$G98,0)</f>
        <v>0</v>
      </c>
      <c r="AE98" s="69">
        <f>IF(K98="X",$G98,0)</f>
        <v>0</v>
      </c>
      <c r="AF98" s="69">
        <f>IF(T98="X",IF(D98="Days",C98,C98*'Globals'!$C$27)*E98,0)</f>
        <v>0</v>
      </c>
      <c r="AG98" s="69">
        <f>IF(U98="X",IF($D98="Days",$C98,$C98*'Globals'!$C$27)*$E98,0)</f>
        <v>0</v>
      </c>
      <c r="AH98" s="69">
        <f>IF(V98="X",$G98,0)</f>
        <v>0</v>
      </c>
      <c r="AI98" s="69">
        <f>IF(W98="X",$G98,0)</f>
        <v>0</v>
      </c>
      <c r="AJ98" s="69">
        <f>IF(L98="X",$G98,0)</f>
        <v>0</v>
      </c>
      <c r="AK98" s="69">
        <f>(IF(Q98="X",G98*'Globals'!$C$45,0))+(IF(N98="X",G98*'Globals'!$C$46,0))+(IF(O98="X",G98*'Globals'!$C$47,0))+(IF(K98="X",G98*'Globals'!$C$49,0))+(IF(T98="X",G98*'Globals'!$C$51,0))+(IF(L98="X",G98*'Globals'!$C$50,0))</f>
        <v>0</v>
      </c>
      <c r="AL98" s="69">
        <f>IF(J98="",G98,0)</f>
        <v>0</v>
      </c>
      <c r="AM98" s="3"/>
      <c r="AN98" s="3"/>
      <c r="AO98" s="3"/>
    </row>
    <row r="99" ht="13.65" customHeight="1">
      <c r="A99" t="s" s="32">
        <v>281</v>
      </c>
      <c r="B99" t="s" s="32">
        <v>282</v>
      </c>
      <c r="C99" s="60"/>
      <c r="D99" s="35"/>
      <c r="E99" s="60"/>
      <c r="F99" s="106"/>
      <c r="G99" s="35"/>
      <c r="H99" s="35"/>
      <c r="I99" s="16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69">
        <f>IF(M99="X",IF(D99="Weeks",C99*E99*'Globals'!$C$27,C99*E99),0)</f>
        <v>0</v>
      </c>
      <c r="Y99" s="69">
        <f>IF(Q99="X",G99,0)</f>
        <v>0</v>
      </c>
      <c r="Z99" s="69">
        <f>IF(R99="X",$G99,0)</f>
        <v>0</v>
      </c>
      <c r="AA99" s="69">
        <f>IF(S99="X",$G99,0)</f>
        <v>0</v>
      </c>
      <c r="AB99" s="69">
        <f>IF(N99="X",$G99,0)</f>
        <v>0</v>
      </c>
      <c r="AC99" s="69">
        <f>IF(O99="X",$G99,0)</f>
        <v>0</v>
      </c>
      <c r="AD99" s="69">
        <f>IF(P99="X",$G99,0)</f>
        <v>0</v>
      </c>
      <c r="AE99" s="69">
        <f>IF(K99="X",$G99,0)</f>
        <v>0</v>
      </c>
      <c r="AF99" s="69">
        <f>IF(T99="X",IF(D99="Days",C99,C99*'Globals'!$C$27)*E99,0)</f>
        <v>0</v>
      </c>
      <c r="AG99" s="69">
        <f>IF(U99="X",IF($D99="Days",$C99,$C99*'Globals'!$C$27)*$E99,0)</f>
        <v>0</v>
      </c>
      <c r="AH99" s="69">
        <f>IF(V99="X",$G99,0)</f>
        <v>0</v>
      </c>
      <c r="AI99" s="69">
        <f>IF(W99="X",$G99,0)</f>
        <v>0</v>
      </c>
      <c r="AJ99" s="69">
        <f>IF(L99="X",$G99,0)</f>
        <v>0</v>
      </c>
      <c r="AK99" s="69">
        <f>(IF(Q99="X",G99*'Globals'!$C$45,0))+(IF(N99="X",G99*'Globals'!$C$46,0))+(IF(O99="X",G99*'Globals'!$C$47,0))+(IF(K99="X",G99*'Globals'!$C$49,0))+(IF(T99="X",G99*'Globals'!$C$51,0))+(IF(L99="X",G99*'Globals'!$C$50,0))</f>
        <v>0</v>
      </c>
      <c r="AL99" s="69">
        <f>IF(J99="",G99,0)</f>
        <v>0</v>
      </c>
      <c r="AM99" s="3"/>
      <c r="AN99" s="3"/>
      <c r="AO99" s="3"/>
    </row>
    <row r="100" ht="13.65" customHeight="1">
      <c r="A100" t="s" s="32">
        <v>283</v>
      </c>
      <c r="B100" t="s" s="32">
        <v>284</v>
      </c>
      <c r="C100" s="60"/>
      <c r="D100" s="35"/>
      <c r="E100" s="60"/>
      <c r="F100" s="106"/>
      <c r="G100" s="35">
        <v>0</v>
      </c>
      <c r="H100" s="35"/>
      <c r="I100" s="16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69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ht="13.65" customHeight="1">
      <c r="A101" s="103"/>
      <c r="B101" t="s" s="115">
        <v>285</v>
      </c>
      <c r="C101" s="64"/>
      <c r="D101" s="112"/>
      <c r="E101" s="64"/>
      <c r="F101" s="113"/>
      <c r="G101" s="64"/>
      <c r="H101" s="112">
        <v>0</v>
      </c>
      <c r="I101" s="3"/>
      <c r="J101" s="97"/>
      <c r="K101" s="98"/>
      <c r="L101" s="98"/>
      <c r="M101" s="98"/>
      <c r="N101" s="98">
        <v>80225</v>
      </c>
      <c r="O101" s="98"/>
      <c r="P101" s="98"/>
      <c r="Q101" s="98"/>
      <c r="R101" s="98"/>
      <c r="S101" s="98"/>
      <c r="T101" s="98"/>
      <c r="U101" s="98"/>
      <c r="V101" s="98"/>
      <c r="W101" s="98"/>
      <c r="X101" s="98"/>
      <c r="Y101" s="98"/>
      <c r="Z101" s="98"/>
      <c r="AA101" s="98"/>
      <c r="AB101" s="98"/>
      <c r="AC101" s="98"/>
      <c r="AD101" s="98"/>
      <c r="AE101" s="98"/>
      <c r="AF101" s="98"/>
      <c r="AG101" s="98"/>
      <c r="AH101" s="98"/>
      <c r="AI101" s="98"/>
      <c r="AJ101" s="98"/>
      <c r="AK101" s="98"/>
      <c r="AL101" s="98"/>
      <c r="AM101" s="98"/>
      <c r="AN101" s="3"/>
      <c r="AO101" s="3"/>
    </row>
    <row r="102" ht="13.65" customHeight="1">
      <c r="A102" s="107"/>
      <c r="B102" s="108"/>
      <c r="C102" s="108"/>
      <c r="D102" s="109"/>
      <c r="E102" s="108"/>
      <c r="F102" s="110"/>
      <c r="G102" s="108"/>
      <c r="H102" s="109"/>
      <c r="I102" s="3"/>
      <c r="J102" s="3"/>
      <c r="K102" s="3"/>
      <c r="L102" s="3"/>
      <c r="M102" s="3"/>
      <c r="N102" s="69">
        <v>880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69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ht="13.65" customHeight="1">
      <c r="A103" t="s" s="101">
        <v>46</v>
      </c>
      <c r="B103" t="s" s="101">
        <v>47</v>
      </c>
      <c r="C103" s="103"/>
      <c r="D103" s="105"/>
      <c r="E103" s="103"/>
      <c r="F103" s="104"/>
      <c r="G103" s="105"/>
      <c r="H103" s="105"/>
      <c r="I103" s="16"/>
      <c r="J103" s="97"/>
      <c r="K103" s="98"/>
      <c r="L103" s="98"/>
      <c r="M103" s="98"/>
      <c r="N103" s="98">
        <v>300</v>
      </c>
      <c r="O103" s="98"/>
      <c r="P103" s="98"/>
      <c r="Q103" s="98"/>
      <c r="R103" s="98"/>
      <c r="S103" s="98"/>
      <c r="T103" s="98"/>
      <c r="U103" s="98"/>
      <c r="V103" s="98"/>
      <c r="W103" s="98"/>
      <c r="X103" s="98"/>
      <c r="Y103" s="98"/>
      <c r="Z103" s="98"/>
      <c r="AA103" s="98"/>
      <c r="AB103" s="98"/>
      <c r="AC103" s="98"/>
      <c r="AD103" s="98"/>
      <c r="AE103" s="98"/>
      <c r="AF103" s="98"/>
      <c r="AG103" s="98"/>
      <c r="AH103" s="98"/>
      <c r="AI103" s="98"/>
      <c r="AJ103" s="98"/>
      <c r="AK103" s="98"/>
      <c r="AL103" s="98"/>
      <c r="AM103" s="98"/>
      <c r="AN103" s="3"/>
      <c r="AO103" s="3"/>
    </row>
    <row r="104" ht="13.65" customHeight="1">
      <c r="A104" t="s" s="32">
        <v>286</v>
      </c>
      <c r="B104" t="s" s="32">
        <v>287</v>
      </c>
      <c r="C104" s="60"/>
      <c r="D104" t="s" s="32">
        <v>200</v>
      </c>
      <c r="E104" s="60"/>
      <c r="F104" s="106"/>
      <c r="G104" s="35"/>
      <c r="H104" s="35"/>
      <c r="I104" s="16"/>
      <c r="J104" s="3"/>
      <c r="K104" s="3"/>
      <c r="L104" s="3"/>
      <c r="M104" s="3"/>
      <c r="N104" s="69">
        <v>700</v>
      </c>
      <c r="O104" s="3"/>
      <c r="P104" s="3"/>
      <c r="Q104" s="3"/>
      <c r="R104" s="3"/>
      <c r="S104" s="3"/>
      <c r="T104" s="3"/>
      <c r="U104" s="3"/>
      <c r="V104" s="3"/>
      <c r="W104" s="3"/>
      <c r="X104" s="69">
        <f>IF(M104="X",IF(D104="Weeks",C104*E104*'Globals'!$C$27,C104*E104),0)</f>
        <v>0</v>
      </c>
      <c r="Y104" s="69">
        <f>IF(Q104="X",G104,0)</f>
        <v>0</v>
      </c>
      <c r="Z104" s="69">
        <f>IF(R104="X",$G104,0)</f>
        <v>0</v>
      </c>
      <c r="AA104" s="69">
        <f>IF(S104="X",$G104,0)</f>
        <v>0</v>
      </c>
      <c r="AB104" s="69">
        <f>IF(N104="X",$G104,0)</f>
        <v>0</v>
      </c>
      <c r="AC104" s="69">
        <f>IF(O104="X",$G104,0)</f>
        <v>0</v>
      </c>
      <c r="AD104" s="69">
        <f>IF(P104="X",$G104,0)</f>
        <v>0</v>
      </c>
      <c r="AE104" s="69">
        <f>IF(K104="X",$G104,0)</f>
        <v>0</v>
      </c>
      <c r="AF104" s="69">
        <f>IF(T104="X",IF(D104="Days",C104,C104*'Globals'!$C$27)*E104,0)</f>
        <v>0</v>
      </c>
      <c r="AG104" s="69">
        <f>IF(U104="X",IF($D104="Days",$C104,$C104*'Globals'!$C$27)*$E104,0)</f>
        <v>0</v>
      </c>
      <c r="AH104" s="69">
        <f>IF(V104="X",$G104,0)</f>
        <v>0</v>
      </c>
      <c r="AI104" s="69">
        <f>IF(W104="X",$G104,0)</f>
        <v>0</v>
      </c>
      <c r="AJ104" s="69">
        <f>IF(L104="X",$G104,0)</f>
        <v>0</v>
      </c>
      <c r="AK104" s="69">
        <f>(IF(Q104="X",G104*'Globals'!$C$45,0))+(IF(N104="X",G104*'Globals'!$C$46,0))+(IF(O104="X",G104*'Globals'!$C$47,0))+(IF(K104="X",G104*'Globals'!$C$49,0))+(IF(T104="X",G104*'Globals'!$C$51,0))+(IF(L104="X",G104*'Globals'!$C$50,0))</f>
        <v>0</v>
      </c>
      <c r="AL104" s="69">
        <f>IF(J104="",G104,0)</f>
        <v>0</v>
      </c>
      <c r="AM104" s="3"/>
      <c r="AN104" s="3"/>
      <c r="AO104" s="3"/>
    </row>
    <row r="105" ht="13.65" customHeight="1">
      <c r="A105" t="s" s="32">
        <v>288</v>
      </c>
      <c r="B105" t="s" s="32">
        <v>289</v>
      </c>
      <c r="C105" s="60"/>
      <c r="D105" t="s" s="32">
        <v>200</v>
      </c>
      <c r="E105" s="60"/>
      <c r="F105" s="106"/>
      <c r="G105" s="35"/>
      <c r="H105" s="35"/>
      <c r="I105" s="16"/>
      <c r="J105" s="3"/>
      <c r="K105" s="3"/>
      <c r="L105" s="3"/>
      <c r="M105" s="3"/>
      <c r="N105" s="69">
        <v>180</v>
      </c>
      <c r="O105" s="3"/>
      <c r="P105" s="3"/>
      <c r="Q105" s="3"/>
      <c r="R105" s="3"/>
      <c r="S105" s="3"/>
      <c r="T105" s="3"/>
      <c r="U105" s="3"/>
      <c r="V105" s="3"/>
      <c r="W105" s="3"/>
      <c r="X105" s="69">
        <f>IF(M105="X",IF(D105="Weeks",C105*E105*'Globals'!$C$27,C105*E105),0)</f>
        <v>0</v>
      </c>
      <c r="Y105" s="69">
        <f>IF(Q105="X",G105,0)</f>
        <v>0</v>
      </c>
      <c r="Z105" s="69">
        <f>IF(R105="X",$G105,0)</f>
        <v>0</v>
      </c>
      <c r="AA105" s="69">
        <f>IF(S105="X",$G105,0)</f>
        <v>0</v>
      </c>
      <c r="AB105" s="69">
        <f>IF(N105="X",$G105,0)</f>
        <v>0</v>
      </c>
      <c r="AC105" s="69">
        <f>IF(O105="X",$G105,0)</f>
        <v>0</v>
      </c>
      <c r="AD105" s="69">
        <f>IF(P105="X",$G105,0)</f>
        <v>0</v>
      </c>
      <c r="AE105" s="69">
        <f>IF(K105="X",$G105,0)</f>
        <v>0</v>
      </c>
      <c r="AF105" s="69">
        <f>IF(T105="X",IF(D105="Days",C105,C105*'Globals'!$C$27)*E105,0)</f>
        <v>0</v>
      </c>
      <c r="AG105" s="69">
        <f>IF(U105="X",IF($D105="Days",$C105,$C105*'Globals'!$C$27)*$E105,0)</f>
        <v>0</v>
      </c>
      <c r="AH105" s="69">
        <f>IF(V105="X",$G105,0)</f>
        <v>0</v>
      </c>
      <c r="AI105" s="69">
        <f>IF(W105="X",$G105,0)</f>
        <v>0</v>
      </c>
      <c r="AJ105" s="69">
        <f>IF(L105="X",$G105,0)</f>
        <v>0</v>
      </c>
      <c r="AK105" s="69">
        <f>(IF(Q105="X",G105*'Globals'!$C$45,0))+(IF(N105="X",G105*'Globals'!$C$46,0))+(IF(O105="X",G105*'Globals'!$C$47,0))+(IF(K105="X",G105*'Globals'!$C$49,0))+(IF(T105="X",G105*'Globals'!$C$51,0))+(IF(L105="X",G105*'Globals'!$C$50,0))</f>
        <v>0</v>
      </c>
      <c r="AL105" s="69">
        <f>IF(J105="",G105,0)</f>
        <v>0</v>
      </c>
      <c r="AM105" s="3"/>
      <c r="AN105" s="3"/>
      <c r="AO105" s="3"/>
    </row>
    <row r="106" ht="13.65" customHeight="1">
      <c r="A106" t="s" s="32">
        <v>290</v>
      </c>
      <c r="B106" t="s" s="32">
        <v>291</v>
      </c>
      <c r="C106" s="60"/>
      <c r="D106" t="s" s="32">
        <v>200</v>
      </c>
      <c r="E106" s="60"/>
      <c r="F106" s="106"/>
      <c r="G106" s="35"/>
      <c r="H106" s="35"/>
      <c r="I106" s="16"/>
      <c r="J106" s="3"/>
      <c r="K106" s="3"/>
      <c r="L106" s="3"/>
      <c r="M106" s="3"/>
      <c r="N106" s="69">
        <v>20001201</v>
      </c>
      <c r="O106" s="3"/>
      <c r="P106" s="3"/>
      <c r="Q106" s="3"/>
      <c r="R106" s="3"/>
      <c r="S106" s="3"/>
      <c r="T106" s="3"/>
      <c r="U106" s="3"/>
      <c r="V106" s="3"/>
      <c r="W106" s="3"/>
      <c r="X106" s="69">
        <f>IF(M106="X",IF(D106="Weeks",C106*E106*'Globals'!$C$27,C106*E106),0)</f>
        <v>0</v>
      </c>
      <c r="Y106" s="69">
        <f>IF(Q106="X",G106,0)</f>
        <v>0</v>
      </c>
      <c r="Z106" s="69">
        <f>IF(R106="X",$G106,0)</f>
        <v>0</v>
      </c>
      <c r="AA106" s="69">
        <f>IF(S106="X",$G106,0)</f>
        <v>0</v>
      </c>
      <c r="AB106" s="69">
        <f>IF(N106="X",$G106,0)</f>
        <v>0</v>
      </c>
      <c r="AC106" s="69">
        <f>IF(O106="X",$G106,0)</f>
        <v>0</v>
      </c>
      <c r="AD106" s="69">
        <f>IF(P106="X",$G106,0)</f>
        <v>0</v>
      </c>
      <c r="AE106" s="69">
        <f>IF(K106="X",$G106,0)</f>
        <v>0</v>
      </c>
      <c r="AF106" s="69">
        <f>IF(T106="X",IF(D106="Days",C106,C106*'Globals'!$C$27)*E106,0)</f>
        <v>0</v>
      </c>
      <c r="AG106" s="69">
        <f>IF(U106="X",IF($D106="Days",$C106,$C106*'Globals'!$C$27)*$E106,0)</f>
        <v>0</v>
      </c>
      <c r="AH106" s="69">
        <f>IF(V106="X",$G106,0)</f>
        <v>0</v>
      </c>
      <c r="AI106" s="69">
        <f>IF(W106="X",$G106,0)</f>
        <v>0</v>
      </c>
      <c r="AJ106" s="69">
        <f>IF(L106="X",$G106,0)</f>
        <v>0</v>
      </c>
      <c r="AK106" s="69">
        <f>(IF(Q106="X",G106*'Globals'!$C$45,0))+(IF(N106="X",G106*'Globals'!$C$46,0))+(IF(O106="X",G106*'Globals'!$C$47,0))+(IF(K106="X",G106*'Globals'!$C$49,0))+(IF(T106="X",G106*'Globals'!$C$51,0))+(IF(L106="X",G106*'Globals'!$C$50,0))</f>
        <v>0</v>
      </c>
      <c r="AL106" s="69">
        <f>IF(J106="",G106,0)</f>
        <v>0</v>
      </c>
      <c r="AM106" s="3"/>
      <c r="AN106" s="3"/>
      <c r="AO106" s="3"/>
    </row>
    <row r="107" ht="13.65" customHeight="1">
      <c r="A107" t="s" s="32">
        <v>292</v>
      </c>
      <c r="B107" t="s" s="32">
        <v>293</v>
      </c>
      <c r="C107" s="60"/>
      <c r="D107" t="s" s="32">
        <v>200</v>
      </c>
      <c r="E107" s="60"/>
      <c r="F107" s="106"/>
      <c r="G107" s="35"/>
      <c r="H107" s="35"/>
      <c r="I107" s="16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69">
        <f>IF(M107="X",IF(D107="Weeks",C107*E107*'Globals'!$C$27,C107*E107),0)</f>
        <v>0</v>
      </c>
      <c r="Y107" s="69">
        <f>IF(Q107="X",G107,0)</f>
        <v>0</v>
      </c>
      <c r="Z107" s="69">
        <f>IF(R107="X",$G107,0)</f>
        <v>0</v>
      </c>
      <c r="AA107" s="69">
        <f>IF(S107="X",$G107,0)</f>
        <v>0</v>
      </c>
      <c r="AB107" s="69">
        <f>IF(N107="X",$G107,0)</f>
        <v>0</v>
      </c>
      <c r="AC107" s="69">
        <f>IF(O107="X",$G107,0)</f>
        <v>0</v>
      </c>
      <c r="AD107" s="69">
        <f>IF(P107="X",$G107,0)</f>
        <v>0</v>
      </c>
      <c r="AE107" s="69">
        <f>IF(K107="X",$G107,0)</f>
        <v>0</v>
      </c>
      <c r="AF107" s="69">
        <f>IF(T107="X",IF(D107="Days",C107,C107*'Globals'!$C$27)*E107,0)</f>
        <v>0</v>
      </c>
      <c r="AG107" s="69">
        <f>IF(U107="X",IF($D107="Days",$C107,$C107*'Globals'!$C$27)*$E107,0)</f>
        <v>0</v>
      </c>
      <c r="AH107" s="69">
        <f>IF(V107="X",$G107,0)</f>
        <v>0</v>
      </c>
      <c r="AI107" s="69">
        <f>IF(W107="X",$G107,0)</f>
        <v>0</v>
      </c>
      <c r="AJ107" s="69">
        <f>IF(L107="X",$G107,0)</f>
        <v>0</v>
      </c>
      <c r="AK107" s="69">
        <f>(IF(Q107="X",G107*'Globals'!$C$45,0))+(IF(N107="X",G107*'Globals'!$C$46,0))+(IF(O107="X",G107*'Globals'!$C$47,0))+(IF(K107="X",G107*'Globals'!$C$49,0))+(IF(T107="X",G107*'Globals'!$C$51,0))+(IF(L107="X",G107*'Globals'!$C$50,0))</f>
        <v>0</v>
      </c>
      <c r="AL107" s="69">
        <f>IF(J107="",G107,0)</f>
        <v>0</v>
      </c>
      <c r="AM107" s="3"/>
      <c r="AN107" s="3"/>
      <c r="AO107" s="3"/>
    </row>
    <row r="108" ht="13.65" customHeight="1">
      <c r="A108" t="s" s="32">
        <v>294</v>
      </c>
      <c r="B108" t="s" s="32">
        <v>295</v>
      </c>
      <c r="C108" s="60"/>
      <c r="D108" t="s" s="32">
        <v>184</v>
      </c>
      <c r="E108" s="60"/>
      <c r="F108" s="106"/>
      <c r="G108" s="35"/>
      <c r="H108" s="35"/>
      <c r="I108" s="16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69">
        <f>IF(M108="X",IF(D108="Weeks",C108*E108*'Globals'!$C$27,C108*E108),0)</f>
        <v>0</v>
      </c>
      <c r="Y108" s="69">
        <f>IF(Q108="X",G108,0)</f>
        <v>0</v>
      </c>
      <c r="Z108" s="69">
        <f>IF(R108="X",$G108,0)</f>
        <v>0</v>
      </c>
      <c r="AA108" s="69">
        <f>IF(S108="X",$G108,0)</f>
        <v>0</v>
      </c>
      <c r="AB108" s="69">
        <f>IF(N108="X",$G108,0)</f>
        <v>0</v>
      </c>
      <c r="AC108" s="69">
        <f>IF(O108="X",$G108,0)</f>
        <v>0</v>
      </c>
      <c r="AD108" s="69">
        <f>IF(P108="X",$G108,0)</f>
        <v>0</v>
      </c>
      <c r="AE108" s="69">
        <f>IF(K108="X",$G108,0)</f>
        <v>0</v>
      </c>
      <c r="AF108" s="69">
        <f>IF(T108="X",IF(D108="Days",C108,C108*'Globals'!$C$27)*E108,0)</f>
        <v>0</v>
      </c>
      <c r="AG108" s="69">
        <f>IF(U108="X",IF($D108="Days",$C108,$C108*'Globals'!$C$27)*$E108,0)</f>
        <v>0</v>
      </c>
      <c r="AH108" s="69">
        <f>IF(V108="X",$G108,0)</f>
        <v>0</v>
      </c>
      <c r="AI108" s="69">
        <f>IF(W108="X",$G108,0)</f>
        <v>0</v>
      </c>
      <c r="AJ108" s="69">
        <f>IF(L108="X",$G108,0)</f>
        <v>0</v>
      </c>
      <c r="AK108" s="69">
        <f>(IF(Q108="X",G108*'Globals'!$C$45,0))+(IF(N108="X",G108*'Globals'!$C$46,0))+(IF(O108="X",G108*'Globals'!$C$47,0))+(IF(K108="X",G108*'Globals'!$C$49,0))+(IF(T108="X",G108*'Globals'!$C$51,0))+(IF(L108="X",G108*'Globals'!$C$50,0))</f>
        <v>0</v>
      </c>
      <c r="AL108" s="69">
        <f>IF(J108="",G108,0)</f>
        <v>0</v>
      </c>
      <c r="AM108" s="3"/>
      <c r="AN108" s="3"/>
      <c r="AO108" s="3"/>
    </row>
    <row r="109" ht="13.65" customHeight="1">
      <c r="A109" t="s" s="32">
        <v>296</v>
      </c>
      <c r="B109" t="s" s="32">
        <v>297</v>
      </c>
      <c r="C109" s="60"/>
      <c r="D109" t="s" s="32">
        <v>184</v>
      </c>
      <c r="E109" s="60"/>
      <c r="F109" s="106"/>
      <c r="G109" s="35"/>
      <c r="H109" s="35"/>
      <c r="I109" s="16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69">
        <f>IF(M109="X",IF(D109="Weeks",C109*E109*'Globals'!$C$27,C109*E109),0)</f>
        <v>0</v>
      </c>
      <c r="Y109" s="69">
        <f>IF(Q109="X",G109,0)</f>
        <v>0</v>
      </c>
      <c r="Z109" s="69">
        <f>IF(R109="X",$G109,0)</f>
        <v>0</v>
      </c>
      <c r="AA109" s="69">
        <f>IF(S109="X",$G109,0)</f>
        <v>0</v>
      </c>
      <c r="AB109" s="69">
        <f>IF(N109="X",$G109,0)</f>
        <v>0</v>
      </c>
      <c r="AC109" s="69">
        <f>IF(O109="X",$G109,0)</f>
        <v>0</v>
      </c>
      <c r="AD109" s="69">
        <f>IF(P109="X",$G109,0)</f>
        <v>0</v>
      </c>
      <c r="AE109" s="69">
        <f>IF(K109="X",$G109,0)</f>
        <v>0</v>
      </c>
      <c r="AF109" s="69">
        <f>IF(T109="X",IF(D109="Days",C109,C109*'Globals'!$C$27)*E109,0)</f>
        <v>0</v>
      </c>
      <c r="AG109" s="69">
        <f>IF(U109="X",IF($D109="Days",$C109,$C109*'Globals'!$C$27)*$E109,0)</f>
        <v>0</v>
      </c>
      <c r="AH109" s="69">
        <f>IF(V109="X",$G109,0)</f>
        <v>0</v>
      </c>
      <c r="AI109" s="69">
        <f>IF(W109="X",$G109,0)</f>
        <v>0</v>
      </c>
      <c r="AJ109" s="69">
        <f>IF(L109="X",$G109,0)</f>
        <v>0</v>
      </c>
      <c r="AK109" s="69">
        <f>(IF(Q109="X",G109*'Globals'!$C$45,0))+(IF(N109="X",G109*'Globals'!$C$46,0))+(IF(O109="X",G109*'Globals'!$C$47,0))+(IF(K109="X",G109*'Globals'!$C$49,0))+(IF(T109="X",G109*'Globals'!$C$51,0))+(IF(L109="X",G109*'Globals'!$C$50,0))</f>
        <v>0</v>
      </c>
      <c r="AL109" s="69">
        <f>IF(J109="",G109,0)</f>
        <v>0</v>
      </c>
      <c r="AM109" s="3"/>
      <c r="AN109" s="3"/>
      <c r="AO109" s="3"/>
    </row>
    <row r="110" ht="13.65" customHeight="1">
      <c r="A110" t="s" s="32">
        <v>298</v>
      </c>
      <c r="B110" t="s" s="32">
        <v>299</v>
      </c>
      <c r="C110" s="60"/>
      <c r="D110" t="s" s="32">
        <v>184</v>
      </c>
      <c r="E110" s="60"/>
      <c r="F110" s="106">
        <v>0</v>
      </c>
      <c r="G110" s="35"/>
      <c r="H110" s="35"/>
      <c r="I110" s="16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69">
        <f>IF(M110="X",IF(D110="Weeks",C110*E110*'Globals'!$C$27,C110*E110),0)</f>
        <v>0</v>
      </c>
      <c r="Y110" s="69">
        <f>IF(Q110="X",G110,0)</f>
        <v>0</v>
      </c>
      <c r="Z110" s="69">
        <f>IF(R110="X",$G110,0)</f>
        <v>0</v>
      </c>
      <c r="AA110" s="69">
        <f>IF(S110="X",$G110,0)</f>
        <v>0</v>
      </c>
      <c r="AB110" s="69">
        <f>IF(N110="X",$G110,0)</f>
        <v>0</v>
      </c>
      <c r="AC110" s="69">
        <f>IF(O110="X",$G110,0)</f>
        <v>0</v>
      </c>
      <c r="AD110" s="69">
        <f>IF(P110="X",$G110,0)</f>
        <v>0</v>
      </c>
      <c r="AE110" s="69">
        <f>IF(K110="X",$G110,0)</f>
        <v>0</v>
      </c>
      <c r="AF110" s="69">
        <f>IF(T110="X",IF(D110="Days",C110,C110*'Globals'!$C$27)*E110,0)</f>
        <v>0</v>
      </c>
      <c r="AG110" s="69">
        <f>IF(U110="X",IF($D110="Days",$C110,$C110*'Globals'!$C$27)*$E110,0)</f>
        <v>0</v>
      </c>
      <c r="AH110" s="69">
        <f>IF(V110="X",$G110,0)</f>
        <v>0</v>
      </c>
      <c r="AI110" s="69">
        <f>IF(W110="X",$G110,0)</f>
        <v>0</v>
      </c>
      <c r="AJ110" s="69">
        <f>IF(L110="X",$G110,0)</f>
        <v>0</v>
      </c>
      <c r="AK110" s="69">
        <f>(IF(Q110="X",G110*'Globals'!$C$45,0))+(IF(N110="X",G110*'Globals'!$C$46,0))+(IF(O110="X",G110*'Globals'!$C$47,0))+(IF(K110="X",G110*'Globals'!$C$49,0))+(IF(T110="X",G110*'Globals'!$C$51,0))+(IF(L110="X",G110*'Globals'!$C$50,0))</f>
        <v>0</v>
      </c>
      <c r="AL110" s="69">
        <f>IF(J110="",G110,0)</f>
        <v>0</v>
      </c>
      <c r="AM110" s="3"/>
      <c r="AN110" s="3"/>
      <c r="AO110" s="3"/>
    </row>
    <row r="111" ht="13.65" customHeight="1">
      <c r="A111" s="107"/>
      <c r="B111" s="108"/>
      <c r="C111" s="108"/>
      <c r="D111" s="109"/>
      <c r="E111" s="108"/>
      <c r="F111" s="110"/>
      <c r="G111" s="109"/>
      <c r="H111" s="109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69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ht="13.65" customHeight="1">
      <c r="A112" s="111"/>
      <c r="B112" t="s" s="63">
        <v>300</v>
      </c>
      <c r="C112" s="64"/>
      <c r="D112" s="112"/>
      <c r="E112" s="64"/>
      <c r="F112" s="113"/>
      <c r="G112" s="113"/>
      <c r="H112" s="112"/>
      <c r="I112" s="3"/>
      <c r="J112" s="97"/>
      <c r="K112" s="98"/>
      <c r="L112" s="98"/>
      <c r="M112" s="98"/>
      <c r="N112" s="98"/>
      <c r="O112" s="98"/>
      <c r="P112" s="98"/>
      <c r="Q112" s="98"/>
      <c r="R112" s="98"/>
      <c r="S112" s="98"/>
      <c r="T112" s="98"/>
      <c r="U112" s="98"/>
      <c r="V112" s="98"/>
      <c r="W112" s="98"/>
      <c r="X112" s="98"/>
      <c r="Y112" s="98"/>
      <c r="Z112" s="98"/>
      <c r="AA112" s="98"/>
      <c r="AB112" s="98"/>
      <c r="AC112" s="98"/>
      <c r="AD112" s="98"/>
      <c r="AE112" s="98"/>
      <c r="AF112" s="98"/>
      <c r="AG112" s="98"/>
      <c r="AH112" s="98"/>
      <c r="AI112" s="98"/>
      <c r="AJ112" s="98"/>
      <c r="AK112" s="98"/>
      <c r="AL112" s="98"/>
      <c r="AM112" s="98"/>
      <c r="AN112" s="3"/>
      <c r="AO112" s="3"/>
    </row>
    <row r="113" ht="13.65" customHeight="1">
      <c r="A113" s="107"/>
      <c r="B113" s="108"/>
      <c r="C113" s="108"/>
      <c r="D113" s="109"/>
      <c r="E113" s="108"/>
      <c r="F113" s="110"/>
      <c r="G113" s="109"/>
      <c r="H113" s="109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69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ht="13.65" customHeight="1">
      <c r="A114" t="s" s="101">
        <v>48</v>
      </c>
      <c r="B114" t="s" s="101">
        <v>49</v>
      </c>
      <c r="C114" s="103"/>
      <c r="D114" s="105"/>
      <c r="E114" s="103"/>
      <c r="F114" s="104"/>
      <c r="G114" s="105"/>
      <c r="H114" s="105"/>
      <c r="I114" s="16"/>
      <c r="J114" s="97"/>
      <c r="K114" s="98"/>
      <c r="L114" s="98"/>
      <c r="M114" s="98"/>
      <c r="N114" s="98"/>
      <c r="O114" s="98"/>
      <c r="P114" s="98"/>
      <c r="Q114" s="98"/>
      <c r="R114" s="98"/>
      <c r="S114" s="98"/>
      <c r="T114" s="98"/>
      <c r="U114" s="98"/>
      <c r="V114" s="98"/>
      <c r="W114" s="98"/>
      <c r="X114" s="98"/>
      <c r="Y114" s="98"/>
      <c r="Z114" s="98"/>
      <c r="AA114" s="98"/>
      <c r="AB114" s="98"/>
      <c r="AC114" s="98"/>
      <c r="AD114" s="98"/>
      <c r="AE114" s="98"/>
      <c r="AF114" s="98"/>
      <c r="AG114" s="98"/>
      <c r="AH114" s="98"/>
      <c r="AI114" s="98"/>
      <c r="AJ114" s="98"/>
      <c r="AK114" s="98"/>
      <c r="AL114" s="98"/>
      <c r="AM114" s="98"/>
      <c r="AN114" s="3"/>
      <c r="AO114" s="3"/>
    </row>
    <row r="115" ht="13.65" customHeight="1">
      <c r="A115" s="60"/>
      <c r="B115" t="s" s="32">
        <v>301</v>
      </c>
      <c r="C115" s="116">
        <f t="shared" si="1157" ref="C115:C473">'Globals'!$C$45</f>
        <v>0.163</v>
      </c>
      <c r="D115" t="s" s="32">
        <v>302</v>
      </c>
      <c r="E115" s="60">
        <v>1</v>
      </c>
      <c r="F115" s="106">
        <v>0</v>
      </c>
      <c r="G115" s="35">
        <v>0</v>
      </c>
      <c r="H115" s="35"/>
      <c r="I115" s="16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69">
        <f>SUM(Y11:Y100)</f>
        <v>0</v>
      </c>
      <c r="Z115" s="69">
        <f>SUM(Z11:Z100)</f>
        <v>0</v>
      </c>
      <c r="AA115" s="69">
        <f>SUM(AA11:AA100)</f>
        <v>0</v>
      </c>
      <c r="AB115" s="69">
        <f>SUM(AB11:AB100)</f>
        <v>0</v>
      </c>
      <c r="AC115" s="69">
        <f>SUM(AC11:AC100)</f>
        <v>0</v>
      </c>
      <c r="AD115" s="69">
        <f>SUM(AD11:AD100)</f>
        <v>0</v>
      </c>
      <c r="AE115" s="69">
        <f>SUM(AE11:AE100)</f>
        <v>0</v>
      </c>
      <c r="AF115" s="3"/>
      <c r="AG115" s="3"/>
      <c r="AH115" s="3"/>
      <c r="AI115" s="3"/>
      <c r="AJ115" s="69">
        <f>SUM(AJ11:AJ100)</f>
        <v>0</v>
      </c>
      <c r="AK115" s="69">
        <f>SUM(AK11:AK100)</f>
        <v>0</v>
      </c>
      <c r="AL115" s="69">
        <f>IF(J115="",G115,0)</f>
        <v>0</v>
      </c>
      <c r="AM115" s="3"/>
      <c r="AN115" s="70"/>
      <c r="AO115" s="117"/>
    </row>
    <row r="116" ht="13.65" customHeight="1">
      <c r="A116" s="60"/>
      <c r="B116" t="s" s="32">
        <v>303</v>
      </c>
      <c r="C116" s="116">
        <f>'Globals'!$C$44</f>
        <v>0</v>
      </c>
      <c r="D116" t="s" s="32">
        <v>302</v>
      </c>
      <c r="E116" s="60"/>
      <c r="F116" s="106"/>
      <c r="G116" s="35"/>
      <c r="H116" s="35"/>
      <c r="I116" s="16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69">
        <f>SUM(Y12:Y101)</f>
        <v>0</v>
      </c>
      <c r="Z116" s="3"/>
      <c r="AA116" s="3"/>
      <c r="AB116" s="3"/>
      <c r="AC116" s="69">
        <f>SUM(AC12:AC101)</f>
        <v>0</v>
      </c>
      <c r="AD116" s="69">
        <f>SUM(AD12:AD101)</f>
        <v>0</v>
      </c>
      <c r="AE116" s="69">
        <f>SUM(AE12:AE101)</f>
        <v>0</v>
      </c>
      <c r="AF116" s="3"/>
      <c r="AG116" s="3"/>
      <c r="AH116" s="3"/>
      <c r="AI116" s="3"/>
      <c r="AJ116" s="69">
        <f>SUM(AJ12:AJ101)</f>
        <v>0</v>
      </c>
      <c r="AK116" s="69">
        <f>SUM(AK12:AK101)</f>
        <v>0</v>
      </c>
      <c r="AL116" s="69">
        <f>IF(J116="",G116,0)</f>
        <v>0</v>
      </c>
      <c r="AM116" s="3"/>
      <c r="AN116" s="70"/>
      <c r="AO116" s="117"/>
    </row>
    <row r="117" ht="13.65" customHeight="1">
      <c r="A117" s="60"/>
      <c r="B117" t="s" s="32">
        <v>304</v>
      </c>
      <c r="C117" s="116">
        <f>'Globals'!$C$43</f>
        <v>0</v>
      </c>
      <c r="D117" t="s" s="32">
        <v>302</v>
      </c>
      <c r="E117" s="60"/>
      <c r="F117" s="106">
        <f>Z115</f>
        <v>0</v>
      </c>
      <c r="G117" s="35"/>
      <c r="H117" s="35"/>
      <c r="I117" s="16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69">
        <f>SUM(Y13:Y102)</f>
        <v>0</v>
      </c>
      <c r="Z117" s="3"/>
      <c r="AA117" s="3"/>
      <c r="AB117" s="3"/>
      <c r="AC117" s="69">
        <f>SUM(AC13:AC102)</f>
        <v>0</v>
      </c>
      <c r="AD117" s="69">
        <f>SUM(AD13:AD102)</f>
        <v>0</v>
      </c>
      <c r="AE117" s="69">
        <f>SUM(AE13:AE102)</f>
        <v>0</v>
      </c>
      <c r="AF117" s="3"/>
      <c r="AG117" s="3"/>
      <c r="AH117" s="3"/>
      <c r="AI117" s="3"/>
      <c r="AJ117" s="69">
        <f>SUM(AJ13:AJ102)</f>
        <v>0</v>
      </c>
      <c r="AK117" s="69">
        <f>SUM(AK13:AK102)</f>
        <v>0</v>
      </c>
      <c r="AL117" s="69">
        <f>IF(J117="",G117,0)</f>
        <v>0</v>
      </c>
      <c r="AM117" s="3"/>
      <c r="AN117" s="70"/>
      <c r="AO117" s="117"/>
    </row>
    <row r="118" ht="13.65" customHeight="1">
      <c r="A118" s="60"/>
      <c r="B118" t="s" s="32">
        <v>305</v>
      </c>
      <c r="C118" s="116">
        <f t="shared" si="1185" ref="C118:C475">'Globals'!$C$46</f>
        <v>0.08450000000000001</v>
      </c>
      <c r="D118" t="s" s="32">
        <v>302</v>
      </c>
      <c r="E118" s="60">
        <v>1</v>
      </c>
      <c r="F118" s="106">
        <v>0</v>
      </c>
      <c r="G118" s="35">
        <v>0</v>
      </c>
      <c r="H118" s="35"/>
      <c r="I118" s="16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69"/>
      <c r="AE118" s="3"/>
      <c r="AF118" s="3"/>
      <c r="AG118" s="3"/>
      <c r="AH118" s="3"/>
      <c r="AI118" s="3"/>
      <c r="AJ118" s="3"/>
      <c r="AK118" s="3"/>
      <c r="AL118" s="69">
        <f>IF(J118="",G118,0)</f>
        <v>0</v>
      </c>
      <c r="AM118" s="3"/>
      <c r="AN118" s="3"/>
      <c r="AO118" s="3"/>
    </row>
    <row r="119" ht="13.65" customHeight="1">
      <c r="A119" s="60"/>
      <c r="B119" t="s" s="32">
        <v>306</v>
      </c>
      <c r="C119" s="116">
        <f t="shared" si="1187" ref="C119:C476">'Globals'!$C$47</f>
        <v>0.15</v>
      </c>
      <c r="D119" t="s" s="32">
        <v>302</v>
      </c>
      <c r="E119" s="60">
        <v>1</v>
      </c>
      <c r="F119" s="106">
        <v>0</v>
      </c>
      <c r="G119" s="35">
        <v>0</v>
      </c>
      <c r="H119" s="35"/>
      <c r="I119" s="16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69"/>
      <c r="AE119" s="3"/>
      <c r="AF119" s="3"/>
      <c r="AG119" s="3"/>
      <c r="AH119" s="3"/>
      <c r="AI119" s="3"/>
      <c r="AJ119" s="3"/>
      <c r="AK119" s="3"/>
      <c r="AL119" s="69">
        <f>IF(J119="",G119,0)</f>
        <v>0</v>
      </c>
      <c r="AM119" s="3"/>
      <c r="AN119" s="3"/>
      <c r="AO119" s="3"/>
    </row>
    <row r="120" ht="13.65" customHeight="1">
      <c r="A120" s="60"/>
      <c r="B120" t="s" s="32">
        <v>307</v>
      </c>
      <c r="C120" s="116">
        <f t="shared" si="1189" ref="C120:C477">'Globals'!$C$48</f>
        <v>0.02</v>
      </c>
      <c r="D120" t="s" s="32">
        <v>302</v>
      </c>
      <c r="E120" s="60"/>
      <c r="F120" s="106"/>
      <c r="G120" s="35"/>
      <c r="H120" s="35"/>
      <c r="I120" s="16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69"/>
      <c r="AE120" s="3"/>
      <c r="AF120" s="3"/>
      <c r="AG120" s="3"/>
      <c r="AH120" s="3"/>
      <c r="AI120" s="3"/>
      <c r="AJ120" s="3"/>
      <c r="AK120" s="3"/>
      <c r="AL120" s="69">
        <f>IF(J120="",G120,0)</f>
        <v>0</v>
      </c>
      <c r="AM120" s="3"/>
      <c r="AN120" s="3"/>
      <c r="AO120" s="3"/>
    </row>
    <row r="121" ht="13.65" customHeight="1">
      <c r="A121" s="60"/>
      <c r="B121" t="s" s="32">
        <v>152</v>
      </c>
      <c r="C121" s="116"/>
      <c r="D121" s="35"/>
      <c r="E121" s="60"/>
      <c r="F121" s="106"/>
      <c r="G121" s="35"/>
      <c r="H121" s="35"/>
      <c r="I121" s="16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69"/>
      <c r="AE121" s="3"/>
      <c r="AF121" s="3"/>
      <c r="AG121" s="3"/>
      <c r="AH121" s="3"/>
      <c r="AI121" s="3"/>
      <c r="AJ121" s="3"/>
      <c r="AK121" s="3"/>
      <c r="AL121" s="69">
        <f>IF(J121="",G121,0)</f>
        <v>0</v>
      </c>
      <c r="AM121" s="3"/>
      <c r="AN121" s="3"/>
      <c r="AO121" s="3"/>
    </row>
    <row r="122" ht="13.65" customHeight="1">
      <c r="A122" s="107"/>
      <c r="B122" t="s" s="118">
        <v>308</v>
      </c>
      <c r="C122" s="119"/>
      <c r="D122" s="109"/>
      <c r="E122" s="108"/>
      <c r="F122" s="110"/>
      <c r="G122" s="108"/>
      <c r="H122" s="109">
        <f>SUM(G115:G121)</f>
        <v>0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69"/>
      <c r="AE122" s="3"/>
      <c r="AF122" s="3"/>
      <c r="AG122" s="3"/>
      <c r="AH122" s="3"/>
      <c r="AI122" s="3"/>
      <c r="AJ122" s="3"/>
      <c r="AK122" s="3"/>
      <c r="AL122" s="72">
        <f>IF(J122="",G122,0)</f>
        <v>0</v>
      </c>
      <c r="AM122" s="3"/>
      <c r="AN122" s="3"/>
      <c r="AO122" s="3"/>
    </row>
    <row r="123" ht="14.15" customHeight="1">
      <c r="A123" s="120"/>
      <c r="B123" s="121"/>
      <c r="C123" s="121"/>
      <c r="D123" s="121"/>
      <c r="E123" s="121"/>
      <c r="F123" s="122"/>
      <c r="G123" s="123"/>
      <c r="H123" s="12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69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ht="14.65" customHeight="1">
      <c r="A124" s="41"/>
      <c r="B124" t="s" s="42">
        <v>50</v>
      </c>
      <c r="C124" s="124"/>
      <c r="D124" s="124"/>
      <c r="E124" s="124"/>
      <c r="F124" s="125"/>
      <c r="G124" s="43"/>
      <c r="H124" s="43">
        <f>SUM(H10:H123)</f>
        <v>0</v>
      </c>
      <c r="I124" s="3"/>
      <c r="J124" s="97"/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  <c r="W124" s="98"/>
      <c r="X124" s="98"/>
      <c r="Y124" s="98"/>
      <c r="Z124" s="98"/>
      <c r="AA124" s="98"/>
      <c r="AB124" s="98"/>
      <c r="AC124" s="98"/>
      <c r="AD124" s="98"/>
      <c r="AE124" s="98"/>
      <c r="AF124" s="98"/>
      <c r="AG124" s="98"/>
      <c r="AH124" s="98"/>
      <c r="AI124" s="98"/>
      <c r="AJ124" s="98"/>
      <c r="AK124" s="98"/>
      <c r="AL124" s="98"/>
      <c r="AM124" s="98"/>
      <c r="AN124" s="3"/>
      <c r="AO124" s="3"/>
    </row>
    <row r="125" ht="14.15" customHeight="1">
      <c r="A125" s="59"/>
      <c r="B125" s="59"/>
      <c r="C125" s="59"/>
      <c r="D125" s="59"/>
      <c r="E125" s="59"/>
      <c r="F125" s="126"/>
      <c r="G125" s="59"/>
      <c r="H125" s="59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69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ht="14.6" customHeight="1">
      <c r="A126" t="s" s="63">
        <v>51</v>
      </c>
      <c r="B126" s="127"/>
      <c r="C126" s="127"/>
      <c r="D126" s="127"/>
      <c r="E126" s="127"/>
      <c r="F126" s="128"/>
      <c r="G126" s="127"/>
      <c r="H126" s="127"/>
      <c r="I126" s="3"/>
      <c r="J126" s="97"/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  <c r="W126" s="98"/>
      <c r="X126" s="98"/>
      <c r="Y126" s="98"/>
      <c r="Z126" s="98"/>
      <c r="AA126" s="98"/>
      <c r="AB126" s="98"/>
      <c r="AC126" s="98"/>
      <c r="AD126" s="98"/>
      <c r="AE126" s="98"/>
      <c r="AF126" s="98"/>
      <c r="AG126" s="98"/>
      <c r="AH126" s="98"/>
      <c r="AI126" s="98"/>
      <c r="AJ126" s="98"/>
      <c r="AK126" s="98"/>
      <c r="AL126" s="98"/>
      <c r="AM126" s="98"/>
      <c r="AN126" s="3"/>
      <c r="AO126" s="3"/>
    </row>
    <row r="127" ht="13.65" customHeight="1">
      <c r="A127" t="s" s="101">
        <v>52</v>
      </c>
      <c r="B127" t="s" s="101">
        <v>53</v>
      </c>
      <c r="C127" s="103"/>
      <c r="D127" s="103"/>
      <c r="E127" s="103"/>
      <c r="F127" s="104"/>
      <c r="G127" s="103"/>
      <c r="H127" s="103"/>
      <c r="I127" s="16"/>
      <c r="J127" s="97"/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98"/>
      <c r="V127" s="98"/>
      <c r="W127" s="98"/>
      <c r="X127" s="98"/>
      <c r="Y127" s="98"/>
      <c r="Z127" s="98"/>
      <c r="AA127" s="98"/>
      <c r="AB127" s="98"/>
      <c r="AC127" s="98"/>
      <c r="AD127" s="98"/>
      <c r="AE127" s="98"/>
      <c r="AF127" s="98"/>
      <c r="AG127" s="98"/>
      <c r="AH127" s="98"/>
      <c r="AI127" s="98"/>
      <c r="AJ127" s="98"/>
      <c r="AK127" s="98"/>
      <c r="AL127" s="98"/>
      <c r="AM127" s="98"/>
      <c r="AN127" s="3"/>
      <c r="AO127" s="3"/>
    </row>
    <row r="128" ht="13.65" customHeight="1">
      <c r="A128" t="s" s="32">
        <v>309</v>
      </c>
      <c r="B128" t="s" s="32">
        <v>310</v>
      </c>
      <c r="C128" s="129"/>
      <c r="D128" t="s" s="32">
        <v>228</v>
      </c>
      <c r="E128" s="60"/>
      <c r="F128" s="106"/>
      <c r="G128" s="35"/>
      <c r="H128" s="35"/>
      <c r="I128" s="16"/>
      <c r="J128" s="3"/>
      <c r="K128" s="3"/>
      <c r="L128" s="3"/>
      <c r="M128" t="s" s="71">
        <v>223</v>
      </c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72">
        <f>IF(M128="X",IF(D128="Weeks",C128*E128*'Globals'!$C$27,C128*E128),0)</f>
        <v>0</v>
      </c>
      <c r="Y128" s="69">
        <f>IF(Q128="X",G128,0)</f>
        <v>0</v>
      </c>
      <c r="Z128" s="69">
        <f>IF(R128="X",$G128,0)</f>
        <v>0</v>
      </c>
      <c r="AA128" s="69">
        <f>IF(S128="X",$G128,0)</f>
        <v>0</v>
      </c>
      <c r="AB128" s="69">
        <f>IF(N128="X",$G128,0)</f>
        <v>0</v>
      </c>
      <c r="AC128" s="69">
        <f>IF(O128="X",$G128,0)</f>
        <v>0</v>
      </c>
      <c r="AD128" s="69">
        <f>IF(P128="X",$G128,0)</f>
        <v>0</v>
      </c>
      <c r="AE128" s="69">
        <f>IF(K128="X",$G128,0)</f>
        <v>0</v>
      </c>
      <c r="AF128" s="69">
        <f>IF(T128="X",IF(D128="Days",C128,C128*'Globals'!$C$27)*E128,0)</f>
        <v>0</v>
      </c>
      <c r="AG128" s="69">
        <f>IF(U128="X",IF($D128="Days",$C128,$C128*'Globals'!$C$27)*$E128,0)</f>
        <v>0</v>
      </c>
      <c r="AH128" s="69">
        <f>IF(V128="X",$G128,0)</f>
        <v>0</v>
      </c>
      <c r="AI128" s="69">
        <f>IF(W128="X",$G128,0)</f>
        <v>0</v>
      </c>
      <c r="AJ128" s="69">
        <f>IF(L128="X",$G128,0)</f>
        <v>0</v>
      </c>
      <c r="AK128" s="69">
        <f>(IF(Q128="X",G128*'Globals'!$C$45,0))+(IF(N128="X",G128*'Globals'!$C$46,0))+(IF(O128="X",G128*'Globals'!$C$47,0))+(IF(K128="X",G128*'Globals'!$C$49,0))+(IF(T128="X",G128*'Globals'!$C$51,0))+(IF(L128="X",G128*'Globals'!$C$50,0))</f>
        <v>0</v>
      </c>
      <c r="AL128" s="69">
        <f>IF(J128="",G128,0)</f>
        <v>0</v>
      </c>
      <c r="AM128" s="3"/>
      <c r="AN128" s="3"/>
      <c r="AO128" s="3"/>
    </row>
    <row r="129" ht="13.65" customHeight="1">
      <c r="A129" t="s" s="32">
        <v>311</v>
      </c>
      <c r="B129" t="s" s="32">
        <v>312</v>
      </c>
      <c r="C129" s="129"/>
      <c r="D129" t="s" s="32">
        <v>228</v>
      </c>
      <c r="E129" s="60"/>
      <c r="F129" s="106"/>
      <c r="G129" s="35"/>
      <c r="H129" s="35"/>
      <c r="I129" s="16"/>
      <c r="J129" s="3"/>
      <c r="K129" s="3"/>
      <c r="L129" s="3"/>
      <c r="M129" t="s" s="71">
        <v>223</v>
      </c>
      <c r="N129" t="s" s="71">
        <v>223</v>
      </c>
      <c r="O129" t="s" s="71">
        <v>223</v>
      </c>
      <c r="P129" t="s" s="71">
        <v>223</v>
      </c>
      <c r="Q129" s="3"/>
      <c r="R129" s="3"/>
      <c r="S129" s="3"/>
      <c r="T129" s="3"/>
      <c r="U129" s="3"/>
      <c r="V129" s="3"/>
      <c r="W129" s="3"/>
      <c r="X129" s="72">
        <f>IF(M129="X",IF(D129="Weeks",C129*E129*'Globals'!$C$27,C129*E129),0)</f>
        <v>0</v>
      </c>
      <c r="Y129" s="69">
        <f>IF(Q129="X",G129,0)</f>
        <v>0</v>
      </c>
      <c r="Z129" s="69">
        <f>IF(R129="X",$G129,0)</f>
        <v>0</v>
      </c>
      <c r="AA129" s="69">
        <f>IF(S129="X",$G129,0)</f>
        <v>0</v>
      </c>
      <c r="AB129" s="69">
        <f>IF(N129="X",$G129,0)</f>
        <v>0</v>
      </c>
      <c r="AC129" s="69">
        <f>IF(O129="X",$G129,0)</f>
        <v>0</v>
      </c>
      <c r="AD129" s="69">
        <f>IF(P129="X",$G129,0)</f>
        <v>0</v>
      </c>
      <c r="AE129" s="69">
        <f>IF(K129="X",$G129,0)</f>
        <v>0</v>
      </c>
      <c r="AF129" s="69">
        <f>IF(T129="X",IF(D129="Days",C129,C129*'Globals'!$C$27)*E129,0)</f>
        <v>0</v>
      </c>
      <c r="AG129" s="69">
        <f>IF(U129="X",IF($D129="Days",$C129,$C129*'Globals'!$C$27)*$E129,0)</f>
        <v>0</v>
      </c>
      <c r="AH129" s="69">
        <f>IF(V129="X",$G129,0)</f>
        <v>0</v>
      </c>
      <c r="AI129" s="69">
        <f>IF(W129="X",$G129,0)</f>
        <v>0</v>
      </c>
      <c r="AJ129" s="69">
        <f>IF(L129="X",$G129,0)</f>
        <v>0</v>
      </c>
      <c r="AK129" s="69">
        <f>(IF(Q129="X",G129*'Globals'!$C$45,0))+(IF(N129="X",G129*'Globals'!$C$46,0))+(IF(O129="X",G129*'Globals'!$C$47,0))+(IF(K129="X",G129*'Globals'!$C$49,0))+(IF(T129="X",G129*'Globals'!$C$51,0))+(IF(L129="X",G129*'Globals'!$C$50,0))</f>
        <v>0</v>
      </c>
      <c r="AL129" s="69">
        <f>IF(J129="",G129,0)</f>
        <v>0</v>
      </c>
      <c r="AM129" s="3"/>
      <c r="AN129" s="3"/>
      <c r="AO129" s="3"/>
    </row>
    <row r="130" ht="13.65" customHeight="1">
      <c r="A130" t="s" s="32">
        <v>313</v>
      </c>
      <c r="B130" t="s" s="32">
        <v>314</v>
      </c>
      <c r="C130" s="129"/>
      <c r="D130" t="s" s="32">
        <v>228</v>
      </c>
      <c r="E130" s="60"/>
      <c r="F130" s="106"/>
      <c r="G130" s="35">
        <v>0</v>
      </c>
      <c r="H130" s="35"/>
      <c r="I130" s="16"/>
      <c r="J130" s="3"/>
      <c r="K130" s="3"/>
      <c r="L130" s="3"/>
      <c r="M130" t="s" s="71">
        <v>223</v>
      </c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72">
        <f>IF(M130="X",IF(D130="Weeks",C130*E130*'Globals'!$C$27,C130*E130),0)</f>
        <v>0</v>
      </c>
      <c r="Y130" s="69">
        <f>IF(Q130="X",G130,0)</f>
        <v>0</v>
      </c>
      <c r="Z130" s="69">
        <f>IF(R130="X",$G130,0)</f>
        <v>0</v>
      </c>
      <c r="AA130" s="69">
        <f>IF(S130="X",$G130,0)</f>
        <v>0</v>
      </c>
      <c r="AB130" s="69">
        <f>IF(N130="X",$G130,0)</f>
        <v>0</v>
      </c>
      <c r="AC130" s="69">
        <f>IF(O130="X",$G130,0)</f>
        <v>0</v>
      </c>
      <c r="AD130" s="69">
        <f>IF(P130="X",$G130,0)</f>
        <v>0</v>
      </c>
      <c r="AE130" s="69">
        <f>IF(K130="X",$G130,0)</f>
        <v>0</v>
      </c>
      <c r="AF130" s="69">
        <f>IF(T130="X",IF(D130="Days",C130,C130*'Globals'!$C$27)*E130,0)</f>
        <v>0</v>
      </c>
      <c r="AG130" s="69">
        <f>IF(U130="X",IF($D130="Days",$C130,$C130*'Globals'!$C$27)*$E130,0)</f>
        <v>0</v>
      </c>
      <c r="AH130" s="69">
        <f>IF(V130="X",$G130,0)</f>
        <v>0</v>
      </c>
      <c r="AI130" s="69">
        <f>IF(W130="X",$G130,0)</f>
        <v>0</v>
      </c>
      <c r="AJ130" s="69">
        <f>IF(L130="X",$G130,0)</f>
        <v>0</v>
      </c>
      <c r="AK130" s="69">
        <f>(IF(Q130="X",G130*'Globals'!$C$45,0))+(IF(N130="X",G130*'Globals'!$C$46,0))+(IF(O130="X",G130*'Globals'!$C$47,0))+(IF(K130="X",G130*'Globals'!$C$49,0))+(IF(T130="X",G130*'Globals'!$C$51,0))+(IF(L130="X",G130*'Globals'!$C$50,0))</f>
        <v>0</v>
      </c>
      <c r="AL130" s="69">
        <f>IF(J130="",G130,0)</f>
        <v>0</v>
      </c>
      <c r="AM130" s="3"/>
      <c r="AN130" s="3"/>
      <c r="AO130" s="3"/>
    </row>
    <row r="131" ht="13.65" customHeight="1">
      <c r="A131" t="s" s="32">
        <v>315</v>
      </c>
      <c r="B131" t="s" s="32">
        <v>316</v>
      </c>
      <c r="C131" s="129"/>
      <c r="D131" t="s" s="32">
        <v>228</v>
      </c>
      <c r="E131" s="60"/>
      <c r="F131" s="106"/>
      <c r="G131" s="35"/>
      <c r="H131" s="35"/>
      <c r="I131" s="16"/>
      <c r="J131" s="3"/>
      <c r="K131" s="3"/>
      <c r="L131" s="3"/>
      <c r="M131" t="s" s="71">
        <v>223</v>
      </c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72">
        <f>IF(M131="X",IF(D131="Weeks",C131*E131*'Globals'!$C$27,C131*E131),0)</f>
        <v>0</v>
      </c>
      <c r="Y131" s="69">
        <f>IF(Q131="X",G131,0)</f>
        <v>0</v>
      </c>
      <c r="Z131" s="69">
        <f>IF(R131="X",$G131,0)</f>
        <v>0</v>
      </c>
      <c r="AA131" s="69">
        <f>IF(S131="X",$G131,0)</f>
        <v>0</v>
      </c>
      <c r="AB131" s="69">
        <f>IF(N131="X",$G131,0)</f>
        <v>0</v>
      </c>
      <c r="AC131" s="69">
        <f>IF(O131="X",$G131,0)</f>
        <v>0</v>
      </c>
      <c r="AD131" s="69">
        <f>IF(P131="X",$G131,0)</f>
        <v>0</v>
      </c>
      <c r="AE131" s="69">
        <f>IF(K131="X",$G131,0)</f>
        <v>0</v>
      </c>
      <c r="AF131" s="69">
        <f>IF(T131="X",IF(D131="Days",C131,C131*'Globals'!$C$27)*E131,0)</f>
        <v>0</v>
      </c>
      <c r="AG131" s="69">
        <f>IF(U131="X",IF($D131="Days",$C131,$C131*'Globals'!$C$27)*$E131,0)</f>
        <v>0</v>
      </c>
      <c r="AH131" s="69">
        <f>IF(V131="X",$G131,0)</f>
        <v>0</v>
      </c>
      <c r="AI131" s="69">
        <f>IF(W131="X",$G131,0)</f>
        <v>0</v>
      </c>
      <c r="AJ131" s="69">
        <f>IF(L131="X",$G131,0)</f>
        <v>0</v>
      </c>
      <c r="AK131" s="69">
        <f>(IF(Q131="X",G131*'Globals'!$C$45,0))+(IF(N131="X",G131*'Globals'!$C$46,0))+(IF(O131="X",G131*'Globals'!$C$47,0))+(IF(K131="X",G131*'Globals'!$C$49,0))+(IF(T131="X",G131*'Globals'!$C$51,0))+(IF(L131="X",G131*'Globals'!$C$50,0))</f>
        <v>0</v>
      </c>
      <c r="AL131" s="69">
        <f>IF(J131="",G131,0)</f>
        <v>0</v>
      </c>
      <c r="AM131" s="3"/>
      <c r="AN131" s="3"/>
      <c r="AO131" s="3"/>
    </row>
    <row r="132" ht="13.65" customHeight="1">
      <c r="A132" t="s" s="32">
        <v>317</v>
      </c>
      <c r="B132" t="s" s="32">
        <v>318</v>
      </c>
      <c r="C132" s="129"/>
      <c r="D132" t="s" s="32">
        <v>228</v>
      </c>
      <c r="E132" s="60"/>
      <c r="F132" s="106"/>
      <c r="G132" s="35"/>
      <c r="H132" s="35"/>
      <c r="I132" s="16"/>
      <c r="J132" s="3"/>
      <c r="K132" s="3"/>
      <c r="L132" s="3"/>
      <c r="M132" t="s" s="71">
        <v>223</v>
      </c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72">
        <f>IF(M132="X",IF(D132="Weeks",C132*E132*'Globals'!$C$27,C132*E132),0)</f>
        <v>0</v>
      </c>
      <c r="Y132" s="69">
        <f>IF(Q132="X",G132,0)</f>
        <v>0</v>
      </c>
      <c r="Z132" s="69">
        <f>IF(R132="X",$G132,0)</f>
        <v>0</v>
      </c>
      <c r="AA132" s="69">
        <f>IF(S132="X",$G132,0)</f>
        <v>0</v>
      </c>
      <c r="AB132" s="69">
        <f>IF(N132="X",$G132,0)</f>
        <v>0</v>
      </c>
      <c r="AC132" s="69">
        <f>IF(O132="X",$G132,0)</f>
        <v>0</v>
      </c>
      <c r="AD132" s="69">
        <f>IF(P132="X",$G132,0)</f>
        <v>0</v>
      </c>
      <c r="AE132" s="69">
        <f>IF(K132="X",$G132,0)</f>
        <v>0</v>
      </c>
      <c r="AF132" s="69">
        <f>IF(T132="X",IF(D132="Days",C132,C132*'Globals'!$C$27)*E132,0)</f>
        <v>0</v>
      </c>
      <c r="AG132" s="69">
        <f>IF(U132="X",IF($D132="Days",$C132,$C132*'Globals'!$C$27)*$E132,0)</f>
        <v>0</v>
      </c>
      <c r="AH132" s="69">
        <f>IF(V132="X",$G132,0)</f>
        <v>0</v>
      </c>
      <c r="AI132" s="69">
        <f>IF(W132="X",$G132,0)</f>
        <v>0</v>
      </c>
      <c r="AJ132" s="69">
        <f>IF(L132="X",$G132,0)</f>
        <v>0</v>
      </c>
      <c r="AK132" s="69">
        <f>(IF(Q132="X",G132*'Globals'!$C$45,0))+(IF(N132="X",G132*'Globals'!$C$46,0))+(IF(O132="X",G132*'Globals'!$C$47,0))+(IF(K132="X",G132*'Globals'!$C$49,0))+(IF(T132="X",G132*'Globals'!$C$51,0))+(IF(L132="X",G132*'Globals'!$C$50,0))</f>
        <v>0</v>
      </c>
      <c r="AL132" s="69">
        <f>IF(J132="",G132,0)</f>
        <v>0</v>
      </c>
      <c r="AM132" s="3"/>
      <c r="AN132" s="3"/>
      <c r="AO132" s="3"/>
    </row>
    <row r="133" ht="13.65" customHeight="1">
      <c r="A133" t="s" s="32">
        <v>319</v>
      </c>
      <c r="B133" t="s" s="32">
        <v>320</v>
      </c>
      <c r="C133" s="129"/>
      <c r="D133" t="s" s="32">
        <v>228</v>
      </c>
      <c r="E133" s="60"/>
      <c r="F133" s="106"/>
      <c r="G133" s="35"/>
      <c r="H133" s="35"/>
      <c r="I133" s="16"/>
      <c r="J133" s="3"/>
      <c r="K133" s="3"/>
      <c r="L133" s="3"/>
      <c r="M133" t="s" s="71">
        <v>223</v>
      </c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72">
        <f>IF(M133="X",IF(D133="Weeks",C133*E133*'Globals'!$C$27,C133*E133),0)</f>
        <v>0</v>
      </c>
      <c r="Y133" s="69">
        <f>IF(Q133="X",G133,0)</f>
        <v>0</v>
      </c>
      <c r="Z133" s="69">
        <f>IF(R133="X",$G133,0)</f>
        <v>0</v>
      </c>
      <c r="AA133" s="69">
        <f>IF(S133="X",$G133,0)</f>
        <v>0</v>
      </c>
      <c r="AB133" s="69">
        <f>IF(N133="X",$G133,0)</f>
        <v>0</v>
      </c>
      <c r="AC133" s="69">
        <f>IF(O133="X",$G133,0)</f>
        <v>0</v>
      </c>
      <c r="AD133" s="69">
        <f>IF(P133="X",$G133,0)</f>
        <v>0</v>
      </c>
      <c r="AE133" s="69">
        <f>IF(K133="X",$G133,0)</f>
        <v>0</v>
      </c>
      <c r="AF133" s="69">
        <f>IF(T133="X",IF(D133="Days",C133,C133*'Globals'!$C$27)*E133,0)</f>
        <v>0</v>
      </c>
      <c r="AG133" s="69">
        <f>IF(U133="X",IF($D133="Days",$C133,$C133*'Globals'!$C$27)*$E133,0)</f>
        <v>0</v>
      </c>
      <c r="AH133" s="69">
        <f>IF(V133="X",$G133,0)</f>
        <v>0</v>
      </c>
      <c r="AI133" s="69">
        <f>IF(W133="X",$G133,0)</f>
        <v>0</v>
      </c>
      <c r="AJ133" s="69">
        <f>IF(L133="X",$G133,0)</f>
        <v>0</v>
      </c>
      <c r="AK133" s="69">
        <f>(IF(Q133="X",G133*'Globals'!$C$45,0))+(IF(N133="X",G133*'Globals'!$C$46,0))+(IF(O133="X",G133*'Globals'!$C$47,0))+(IF(K133="X",G133*'Globals'!$C$49,0))+(IF(T133="X",G133*'Globals'!$C$51,0))+(IF(L133="X",G133*'Globals'!$C$50,0))</f>
        <v>0</v>
      </c>
      <c r="AL133" s="69">
        <f>IF(J133="",G133,0)</f>
        <v>0</v>
      </c>
      <c r="AM133" s="3"/>
      <c r="AN133" s="3"/>
      <c r="AO133" s="3"/>
    </row>
    <row r="134" ht="13.65" customHeight="1">
      <c r="A134" t="s" s="32">
        <v>321</v>
      </c>
      <c r="B134" t="s" s="32">
        <v>322</v>
      </c>
      <c r="C134" s="60"/>
      <c r="D134" t="s" s="32">
        <v>228</v>
      </c>
      <c r="E134" s="60"/>
      <c r="F134" s="106"/>
      <c r="G134" s="35"/>
      <c r="H134" s="35"/>
      <c r="I134" s="16"/>
      <c r="J134" s="3"/>
      <c r="K134" s="3"/>
      <c r="L134" s="3"/>
      <c r="M134" t="s" s="71">
        <v>223</v>
      </c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69">
        <f>IF(M134="X",IF(D134="Weeks",C134*E134*'Globals'!$C$27,C134*E134),0)</f>
        <v>0</v>
      </c>
      <c r="Y134" s="69">
        <f>IF(Q134="X",G134,0)</f>
        <v>0</v>
      </c>
      <c r="Z134" s="69">
        <f>IF(R134="X",$G134,0)</f>
        <v>0</v>
      </c>
      <c r="AA134" s="69">
        <f>IF(S134="X",$G134,0)</f>
        <v>0</v>
      </c>
      <c r="AB134" s="69">
        <f>IF(N134="X",$G134,0)</f>
        <v>0</v>
      </c>
      <c r="AC134" s="69">
        <f>IF(O134="X",$G134,0)</f>
        <v>0</v>
      </c>
      <c r="AD134" s="69">
        <f>IF(P134="X",$G134,0)</f>
        <v>0</v>
      </c>
      <c r="AE134" s="69">
        <f>IF(K134="X",$G134,0)</f>
        <v>0</v>
      </c>
      <c r="AF134" s="69">
        <f>IF(T134="X",IF(D134="Days",C134,C134*'Globals'!$C$27)*E134,0)</f>
        <v>0</v>
      </c>
      <c r="AG134" s="69">
        <f>IF(U134="X",IF($D134="Days",$C134,$C134*'Globals'!$C$27)*$E134,0)</f>
        <v>0</v>
      </c>
      <c r="AH134" s="69">
        <f>IF(V134="X",$G134,0)</f>
        <v>0</v>
      </c>
      <c r="AI134" s="69">
        <f>IF(W134="X",$G134,0)</f>
        <v>0</v>
      </c>
      <c r="AJ134" s="69">
        <f>IF(L134="X",$G134,0)</f>
        <v>0</v>
      </c>
      <c r="AK134" s="69">
        <f>(IF(Q134="X",G134*'Globals'!$C$45,0))+(IF(N134="X",G134*'Globals'!$C$46,0))+(IF(O134="X",G134*'Globals'!$C$47,0))+(IF(K134="X",G134*'Globals'!$C$49,0))+(IF(T134="X",G134*'Globals'!$C$51,0))+(IF(L134="X",G134*'Globals'!$C$50,0))</f>
        <v>0</v>
      </c>
      <c r="AL134" s="69">
        <f>IF(J134="",G134,0)</f>
        <v>0</v>
      </c>
      <c r="AM134" s="3"/>
      <c r="AN134" s="3"/>
      <c r="AO134" s="3"/>
    </row>
    <row r="135" ht="13.65" customHeight="1">
      <c r="A135" t="s" s="32">
        <v>323</v>
      </c>
      <c r="B135" t="s" s="32">
        <v>324</v>
      </c>
      <c r="C135" s="60"/>
      <c r="D135" t="s" s="32">
        <v>228</v>
      </c>
      <c r="E135" s="60"/>
      <c r="F135" s="106"/>
      <c r="G135" s="35"/>
      <c r="H135" s="35"/>
      <c r="I135" s="16"/>
      <c r="J135" s="3"/>
      <c r="K135" s="3"/>
      <c r="L135" s="3"/>
      <c r="M135" t="s" s="71">
        <v>223</v>
      </c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69">
        <f>IF(M135="X",IF(D135="Weeks",C135*E135*'Globals'!$C$27,C135*E135),0)</f>
        <v>0</v>
      </c>
      <c r="Y135" s="69">
        <f>IF(Q135="X",G135,0)</f>
        <v>0</v>
      </c>
      <c r="Z135" s="69">
        <f>IF(R135="X",$G135,0)</f>
        <v>0</v>
      </c>
      <c r="AA135" s="69">
        <f>IF(S135="X",$G135,0)</f>
        <v>0</v>
      </c>
      <c r="AB135" s="69">
        <f>IF(N135="X",$G135,0)</f>
        <v>0</v>
      </c>
      <c r="AC135" s="69">
        <f>IF(O135="X",$G135,0)</f>
        <v>0</v>
      </c>
      <c r="AD135" s="69">
        <f>IF(P135="X",$G135,0)</f>
        <v>0</v>
      </c>
      <c r="AE135" s="69">
        <f>IF(K135="X",$G135,0)</f>
        <v>0</v>
      </c>
      <c r="AF135" s="69">
        <f>IF(T135="X",IF(D135="Days",C135,C135*'Globals'!$C$27)*E135,0)</f>
        <v>0</v>
      </c>
      <c r="AG135" s="69">
        <f>IF(U135="X",IF($D135="Days",$C135,$C135*'Globals'!$C$27)*$E135,0)</f>
        <v>0</v>
      </c>
      <c r="AH135" s="69">
        <f>IF(V135="X",$G135,0)</f>
        <v>0</v>
      </c>
      <c r="AI135" s="69">
        <f>IF(W135="X",$G135,0)</f>
        <v>0</v>
      </c>
      <c r="AJ135" s="69">
        <f>IF(L135="X",$G135,0)</f>
        <v>0</v>
      </c>
      <c r="AK135" s="69">
        <f>(IF(Q135="X",G135*'Globals'!$C$45,0))+(IF(N135="X",G135*'Globals'!$C$46,0))+(IF(O135="X",G135*'Globals'!$C$47,0))+(IF(K135="X",G135*'Globals'!$C$49,0))+(IF(T135="X",G135*'Globals'!$C$51,0))+(IF(L135="X",G135*'Globals'!$C$50,0))</f>
        <v>0</v>
      </c>
      <c r="AL135" s="69">
        <f>IF(J135="",G135,0)</f>
        <v>0</v>
      </c>
      <c r="AM135" s="3"/>
      <c r="AN135" s="3"/>
      <c r="AO135" s="3"/>
    </row>
    <row r="136" ht="13.65" customHeight="1">
      <c r="A136" t="s" s="32">
        <v>325</v>
      </c>
      <c r="B136" t="s" s="32">
        <v>326</v>
      </c>
      <c r="C136" s="60"/>
      <c r="D136" t="s" s="32">
        <v>228</v>
      </c>
      <c r="E136" s="60"/>
      <c r="F136" s="106"/>
      <c r="G136" s="35"/>
      <c r="H136" s="35"/>
      <c r="I136" s="16"/>
      <c r="J136" s="3"/>
      <c r="K136" s="3"/>
      <c r="L136" s="3"/>
      <c r="M136" t="s" s="71">
        <v>223</v>
      </c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69">
        <f>IF(M136="X",IF(D136="Weeks",C136*E136*'Globals'!$C$27,C136*E136),0)</f>
        <v>0</v>
      </c>
      <c r="Y136" s="69">
        <f>IF(Q136="X",G136,0)</f>
        <v>0</v>
      </c>
      <c r="Z136" s="69">
        <f>IF(R136="X",$G136,0)</f>
        <v>0</v>
      </c>
      <c r="AA136" s="69">
        <f>IF(S136="X",$G136,0)</f>
        <v>0</v>
      </c>
      <c r="AB136" s="69">
        <f>IF(N136="X",$G136,0)</f>
        <v>0</v>
      </c>
      <c r="AC136" s="69">
        <f>IF(O136="X",$G136,0)</f>
        <v>0</v>
      </c>
      <c r="AD136" s="69">
        <f>IF(P136="X",$G136,0)</f>
        <v>0</v>
      </c>
      <c r="AE136" s="69">
        <f>IF(K136="X",$G136,0)</f>
        <v>0</v>
      </c>
      <c r="AF136" s="69">
        <f>IF(T136="X",IF(D136="Days",C136,C136*'Globals'!$C$27)*E136,0)</f>
        <v>0</v>
      </c>
      <c r="AG136" s="69">
        <f>IF(U136="X",IF($D136="Days",$C136,$C136*'Globals'!$C$27)*$E136,0)</f>
        <v>0</v>
      </c>
      <c r="AH136" s="69">
        <f>IF(V136="X",$G136,0)</f>
        <v>0</v>
      </c>
      <c r="AI136" s="69">
        <f>IF(W136="X",$G136,0)</f>
        <v>0</v>
      </c>
      <c r="AJ136" s="69">
        <f>IF(L136="X",$G136,0)</f>
        <v>0</v>
      </c>
      <c r="AK136" s="69">
        <f>(IF(Q136="X",G136*'Globals'!$C$45,0))+(IF(N136="X",G136*'Globals'!$C$46,0))+(IF(O136="X",G136*'Globals'!$C$47,0))+(IF(K136="X",G136*'Globals'!$C$49,0))+(IF(T136="X",G136*'Globals'!$C$51,0))+(IF(L136="X",G136*'Globals'!$C$50,0))</f>
        <v>0</v>
      </c>
      <c r="AL136" s="69">
        <f>IF(J136="",G136,0)</f>
        <v>0</v>
      </c>
      <c r="AM136" s="3"/>
      <c r="AN136" s="3"/>
      <c r="AO136" s="3"/>
    </row>
    <row r="137" ht="13.65" customHeight="1">
      <c r="A137" t="s" s="32">
        <v>327</v>
      </c>
      <c r="B137" t="s" s="32">
        <v>328</v>
      </c>
      <c r="C137" s="60"/>
      <c r="D137" t="s" s="32">
        <v>228</v>
      </c>
      <c r="E137" s="60"/>
      <c r="F137" s="106"/>
      <c r="G137" s="35"/>
      <c r="H137" s="35"/>
      <c r="I137" s="16"/>
      <c r="J137" s="3"/>
      <c r="K137" s="3"/>
      <c r="L137" s="3"/>
      <c r="M137" t="s" s="71">
        <v>223</v>
      </c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69">
        <f>IF(M137="X",IF(D137="Weeks",C137*E137*'Globals'!$C$27,C137*E137),0)</f>
        <v>0</v>
      </c>
      <c r="Y137" s="69">
        <f>IF(Q137="X",G137,0)</f>
        <v>0</v>
      </c>
      <c r="Z137" s="69">
        <f>IF(R137="X",$G137,0)</f>
        <v>0</v>
      </c>
      <c r="AA137" s="69">
        <f>IF(S137="X",$G137,0)</f>
        <v>0</v>
      </c>
      <c r="AB137" s="69">
        <f>IF(N137="X",$G137,0)</f>
        <v>0</v>
      </c>
      <c r="AC137" s="69">
        <f>IF(O137="X",$G137,0)</f>
        <v>0</v>
      </c>
      <c r="AD137" s="69">
        <f>IF(P137="X",$G137,0)</f>
        <v>0</v>
      </c>
      <c r="AE137" s="69">
        <f>IF(K137="X",$G137,0)</f>
        <v>0</v>
      </c>
      <c r="AF137" s="69">
        <f>IF(T137="X",IF(D137="Days",C137,C137*'Globals'!$C$27)*E137,0)</f>
        <v>0</v>
      </c>
      <c r="AG137" s="69">
        <f>IF(U137="X",IF($D137="Days",$C137,$C137*'Globals'!$C$27)*$E137,0)</f>
        <v>0</v>
      </c>
      <c r="AH137" s="69">
        <f>IF(V137="X",$G137,0)</f>
        <v>0</v>
      </c>
      <c r="AI137" s="69">
        <f>IF(W137="X",$G137,0)</f>
        <v>0</v>
      </c>
      <c r="AJ137" s="69">
        <f>IF(L137="X",$G137,0)</f>
        <v>0</v>
      </c>
      <c r="AK137" s="69">
        <f>(IF(Q137="X",G137*'Globals'!$C$45,0))+(IF(N137="X",G137*'Globals'!$C$46,0))+(IF(O137="X",G137*'Globals'!$C$47,0))+(IF(K137="X",G137*'Globals'!$C$49,0))+(IF(T137="X",G137*'Globals'!$C$51,0))+(IF(L137="X",G137*'Globals'!$C$50,0))</f>
        <v>0</v>
      </c>
      <c r="AL137" s="69">
        <f>IF(J137="",G137,0)</f>
        <v>0</v>
      </c>
      <c r="AM137" s="3"/>
      <c r="AN137" s="3"/>
      <c r="AO137" s="3"/>
    </row>
    <row r="138" ht="13.65" customHeight="1">
      <c r="A138" t="s" s="32">
        <v>329</v>
      </c>
      <c r="B138" t="s" s="32">
        <v>330</v>
      </c>
      <c r="C138" s="60"/>
      <c r="D138" t="s" s="32">
        <v>228</v>
      </c>
      <c r="E138" s="60"/>
      <c r="F138" s="106"/>
      <c r="G138" s="35"/>
      <c r="H138" s="35"/>
      <c r="I138" s="16"/>
      <c r="J138" s="3"/>
      <c r="K138" s="3"/>
      <c r="L138" s="3"/>
      <c r="M138" t="s" s="71">
        <v>223</v>
      </c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69">
        <f>IF(M138="X",IF(D138="Weeks",C138*E138*'Globals'!$C$27,C138*E138),0)</f>
        <v>0</v>
      </c>
      <c r="Y138" s="69">
        <f>IF(Q138="X",G138,0)</f>
        <v>0</v>
      </c>
      <c r="Z138" s="69">
        <f>IF(R138="X",$G138,0)</f>
        <v>0</v>
      </c>
      <c r="AA138" s="69">
        <f>IF(S138="X",$G138,0)</f>
        <v>0</v>
      </c>
      <c r="AB138" s="69">
        <f>IF(N138="X",$G138,0)</f>
        <v>0</v>
      </c>
      <c r="AC138" s="69">
        <f>IF(O138="X",$G138,0)</f>
        <v>0</v>
      </c>
      <c r="AD138" s="69">
        <f>IF(P138="X",$G138,0)</f>
        <v>0</v>
      </c>
      <c r="AE138" s="69">
        <f>IF(K138="X",$G138,0)</f>
        <v>0</v>
      </c>
      <c r="AF138" s="69">
        <f>IF(T138="X",IF(D138="Days",C138,C138*'Globals'!$C$27)*E138,0)</f>
        <v>0</v>
      </c>
      <c r="AG138" s="69">
        <f>IF(U138="X",IF($D138="Days",$C138,$C138*'Globals'!$C$27)*$E138,0)</f>
        <v>0</v>
      </c>
      <c r="AH138" s="69">
        <f>IF(V138="X",$G138,0)</f>
        <v>0</v>
      </c>
      <c r="AI138" s="69">
        <f>IF(W138="X",$G138,0)</f>
        <v>0</v>
      </c>
      <c r="AJ138" s="69">
        <f>IF(L138="X",$G138,0)</f>
        <v>0</v>
      </c>
      <c r="AK138" s="69">
        <f>(IF(Q138="X",G138*'Globals'!$C$45,0))+(IF(N138="X",G138*'Globals'!$C$46,0))+(IF(O138="X",G138*'Globals'!$C$47,0))+(IF(K138="X",G138*'Globals'!$C$49,0))+(IF(T138="X",G138*'Globals'!$C$51,0))+(IF(L138="X",G138*'Globals'!$C$50,0))</f>
        <v>0</v>
      </c>
      <c r="AL138" s="69">
        <f>IF(J138="",G138,0)</f>
        <v>0</v>
      </c>
      <c r="AM138" s="3"/>
      <c r="AN138" s="3"/>
      <c r="AO138" s="3"/>
    </row>
    <row r="139" ht="13.65" customHeight="1">
      <c r="A139" t="s" s="32">
        <v>331</v>
      </c>
      <c r="B139" t="s" s="32">
        <v>332</v>
      </c>
      <c r="C139" s="129"/>
      <c r="D139" t="s" s="32">
        <v>228</v>
      </c>
      <c r="E139" s="60"/>
      <c r="F139" s="106"/>
      <c r="G139" s="35"/>
      <c r="H139" s="35"/>
      <c r="I139" s="16"/>
      <c r="J139" s="3"/>
      <c r="K139" s="3"/>
      <c r="L139" s="3"/>
      <c r="M139" t="s" s="71">
        <v>223</v>
      </c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72">
        <f>IF(M139="X",IF(D139="Weeks",C139*E139*'Globals'!$C$27,C139*E139),0)</f>
        <v>0</v>
      </c>
      <c r="Y139" s="69">
        <f>IF(Q139="X",G139,0)</f>
        <v>0</v>
      </c>
      <c r="Z139" s="69">
        <f>IF(R139="X",$G139,0)</f>
        <v>0</v>
      </c>
      <c r="AA139" s="69">
        <f>IF(S139="X",$G139,0)</f>
        <v>0</v>
      </c>
      <c r="AB139" s="69">
        <f>IF(N139="X",$G139,0)</f>
        <v>0</v>
      </c>
      <c r="AC139" s="69">
        <f>IF(O139="X",$G139,0)</f>
        <v>0</v>
      </c>
      <c r="AD139" s="69">
        <f>IF(P139="X",$G139,0)</f>
        <v>0</v>
      </c>
      <c r="AE139" s="69">
        <f>IF(K139="X",$G139,0)</f>
        <v>0</v>
      </c>
      <c r="AF139" s="69">
        <f>IF(T139="X",IF(D139="Days",C139,C139*'Globals'!$C$27)*E139,0)</f>
        <v>0</v>
      </c>
      <c r="AG139" s="69">
        <f>IF(U139="X",IF($D139="Days",$C139,$C139*'Globals'!$C$27)*$E139,0)</f>
        <v>0</v>
      </c>
      <c r="AH139" s="69">
        <f>IF(V139="X",$G139,0)</f>
        <v>0</v>
      </c>
      <c r="AI139" s="69">
        <f>IF(W139="X",$G139,0)</f>
        <v>0</v>
      </c>
      <c r="AJ139" s="69">
        <f>IF(L139="X",$G139,0)</f>
        <v>0</v>
      </c>
      <c r="AK139" s="69">
        <f>(IF(Q139="X",G139*'Globals'!$C$45,0))+(IF(N139="X",G139*'Globals'!$C$46,0))+(IF(O139="X",G139*'Globals'!$C$47,0))+(IF(K139="X",G139*'Globals'!$C$49,0))+(IF(T139="X",G139*'Globals'!$C$51,0))+(IF(L139="X",G139*'Globals'!$C$50,0))</f>
        <v>0</v>
      </c>
      <c r="AL139" s="69">
        <f>IF(J139="",G139,0)</f>
        <v>0</v>
      </c>
      <c r="AM139" s="3"/>
      <c r="AN139" s="3"/>
      <c r="AO139" s="3"/>
    </row>
    <row r="140" ht="13.65" customHeight="1">
      <c r="A140" t="s" s="32">
        <v>333</v>
      </c>
      <c r="B140" t="s" s="32">
        <v>334</v>
      </c>
      <c r="C140" t="s" s="32">
        <v>335</v>
      </c>
      <c r="D140" t="s" s="32">
        <v>228</v>
      </c>
      <c r="E140" s="60"/>
      <c r="F140" s="106"/>
      <c r="G140" s="35">
        <v>0</v>
      </c>
      <c r="H140" s="35"/>
      <c r="I140" s="16"/>
      <c r="J140" s="3"/>
      <c r="K140" s="3"/>
      <c r="L140" s="3"/>
      <c r="M140" t="s" s="71">
        <v>223</v>
      </c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69">
        <f>IF(M140="X",IF(D140="Weeks",C140*E140*'Globals'!$C$27,C140*E140),0)</f>
      </c>
      <c r="Y140" s="69">
        <f>IF(Q140="X",G140,0)</f>
        <v>0</v>
      </c>
      <c r="Z140" s="69">
        <f>IF(R140="X",$G140,0)</f>
        <v>0</v>
      </c>
      <c r="AA140" s="69">
        <f>IF(S140="X",$G140,0)</f>
        <v>0</v>
      </c>
      <c r="AB140" s="69">
        <f>IF(N140="X",$G140,0)</f>
        <v>0</v>
      </c>
      <c r="AC140" s="69">
        <f>IF(O140="X",$G140,0)</f>
        <v>0</v>
      </c>
      <c r="AD140" s="69">
        <f>IF(P140="X",$G140,0)</f>
        <v>0</v>
      </c>
      <c r="AE140" s="69">
        <f>IF(K140="X",$G140,0)</f>
        <v>0</v>
      </c>
      <c r="AF140" s="69">
        <f>IF(T140="X",IF(D140="Days",C140,C140*'Globals'!$C$27)*E140,0)</f>
        <v>0</v>
      </c>
      <c r="AG140" s="69">
        <f>IF(U140="X",IF($D140="Days",$C140,$C140*'Globals'!$C$27)*$E140,0)</f>
        <v>0</v>
      </c>
      <c r="AH140" s="69">
        <f>IF(V140="X",$G140,0)</f>
        <v>0</v>
      </c>
      <c r="AI140" s="69">
        <f>IF(W140="X",$G140,0)</f>
        <v>0</v>
      </c>
      <c r="AJ140" s="69">
        <f>IF(L140="X",$G140,0)</f>
        <v>0</v>
      </c>
      <c r="AK140" s="69">
        <f>(IF(Q140="X",G140*'Globals'!$C$45,0))+(IF(N140="X",G140*'Globals'!$C$46,0))+(IF(O140="X",G140*'Globals'!$C$47,0))+(IF(K140="X",G140*'Globals'!$C$49,0))+(IF(T140="X",G140*'Globals'!$C$51,0))+(IF(L140="X",G140*'Globals'!$C$50,0))</f>
        <v>0</v>
      </c>
      <c r="AL140" s="69">
        <f>IF(J140="",G140,0)</f>
        <v>0</v>
      </c>
      <c r="AM140" s="3"/>
      <c r="AN140" s="3"/>
      <c r="AO140" s="3"/>
    </row>
    <row r="141" ht="13.65" customHeight="1">
      <c r="A141" t="s" s="32">
        <v>336</v>
      </c>
      <c r="B141" t="s" s="32">
        <v>337</v>
      </c>
      <c r="C141" s="60"/>
      <c r="D141" t="s" s="32">
        <v>228</v>
      </c>
      <c r="E141" s="60"/>
      <c r="F141" s="106"/>
      <c r="G141" s="35"/>
      <c r="H141" s="35"/>
      <c r="I141" s="16"/>
      <c r="J141" s="3"/>
      <c r="K141" s="3"/>
      <c r="L141" s="3"/>
      <c r="M141" t="s" s="71">
        <v>223</v>
      </c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69">
        <f>IF(M141="X",IF(D141="Weeks",C141*E141*'Globals'!$C$27,C141*E141),0)</f>
        <v>0</v>
      </c>
      <c r="Y141" s="69">
        <f>IF(Q141="X",G141,0)</f>
        <v>0</v>
      </c>
      <c r="Z141" s="69">
        <f>IF(R141="X",$G141,0)</f>
        <v>0</v>
      </c>
      <c r="AA141" s="69">
        <f>IF(S141="X",$G141,0)</f>
        <v>0</v>
      </c>
      <c r="AB141" s="69">
        <f>IF(N141="X",$G141,0)</f>
        <v>0</v>
      </c>
      <c r="AC141" s="69">
        <f>IF(O141="X",$G141,0)</f>
        <v>0</v>
      </c>
      <c r="AD141" s="69">
        <f>IF(P141="X",$G141,0)</f>
        <v>0</v>
      </c>
      <c r="AE141" s="69">
        <f>IF(K141="X",$G141,0)</f>
        <v>0</v>
      </c>
      <c r="AF141" s="69">
        <f>IF(T141="X",IF(D141="Days",C141,C141*'Globals'!$C$27)*E141,0)</f>
        <v>0</v>
      </c>
      <c r="AG141" s="69">
        <f>IF(U141="X",IF($D141="Days",$C141,$C141*'Globals'!$C$27)*$E141,0)</f>
        <v>0</v>
      </c>
      <c r="AH141" s="69">
        <f>IF(V141="X",$G141,0)</f>
        <v>0</v>
      </c>
      <c r="AI141" s="69">
        <f>IF(W141="X",$G141,0)</f>
        <v>0</v>
      </c>
      <c r="AJ141" s="69">
        <f>IF(L141="X",$G141,0)</f>
        <v>0</v>
      </c>
      <c r="AK141" s="69">
        <f>(IF(Q141="X",G141*'Globals'!$C$45,0))+(IF(N141="X",G141*'Globals'!$C$46,0))+(IF(O141="X",G141*'Globals'!$C$47,0))+(IF(K141="X",G141*'Globals'!$C$49,0))+(IF(T141="X",G141*'Globals'!$C$51,0))+(IF(L141="X",G141*'Globals'!$C$50,0))</f>
        <v>0</v>
      </c>
      <c r="AL141" s="69">
        <f>IF(J141="",G141,0)</f>
        <v>0</v>
      </c>
      <c r="AM141" s="3"/>
      <c r="AN141" s="3"/>
      <c r="AO141" s="3"/>
    </row>
    <row r="142" ht="13.65" customHeight="1">
      <c r="A142" t="s" s="32">
        <v>338</v>
      </c>
      <c r="B142" t="s" s="32">
        <v>339</v>
      </c>
      <c r="C142" s="60"/>
      <c r="D142" t="s" s="32">
        <v>228</v>
      </c>
      <c r="E142" s="60"/>
      <c r="F142" s="106"/>
      <c r="G142" s="35"/>
      <c r="H142" s="35"/>
      <c r="I142" s="16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69">
        <f>IF(M142="X",IF(D142="Weeks",C142*E142*'Globals'!$C$27,C142*E142),0)</f>
        <v>0</v>
      </c>
      <c r="Y142" s="69">
        <f>IF(Q142="X",G142,0)</f>
        <v>0</v>
      </c>
      <c r="Z142" s="69">
        <f>IF(R142="X",$G142,0)</f>
        <v>0</v>
      </c>
      <c r="AA142" s="69">
        <f>IF(S142="X",$G142,0)</f>
        <v>0</v>
      </c>
      <c r="AB142" s="69">
        <f>IF(N142="X",$G142,0)</f>
        <v>0</v>
      </c>
      <c r="AC142" s="69">
        <f>IF(O142="X",$G142,0)</f>
        <v>0</v>
      </c>
      <c r="AD142" s="69">
        <f>IF(P142="X",$G142,0)</f>
        <v>0</v>
      </c>
      <c r="AE142" s="69">
        <f>IF(K142="X",$G142,0)</f>
        <v>0</v>
      </c>
      <c r="AF142" s="69">
        <f>IF(T142="X",IF(D142="Days",C142,C142*'Globals'!$C$27)*E142,0)</f>
        <v>0</v>
      </c>
      <c r="AG142" s="69">
        <f>IF(U142="X",IF($D142="Days",$C142,$C142*'Globals'!$C$27)*$E142,0)</f>
        <v>0</v>
      </c>
      <c r="AH142" s="69">
        <f>IF(V142="X",$G142,0)</f>
        <v>0</v>
      </c>
      <c r="AI142" s="69">
        <f>IF(W142="X",$G142,0)</f>
        <v>0</v>
      </c>
      <c r="AJ142" s="69">
        <f>IF(L142="X",$G142,0)</f>
        <v>0</v>
      </c>
      <c r="AK142" s="69">
        <f>(IF(Q142="X",G142*'Globals'!$C$45,0))+(IF(N142="X",G142*'Globals'!$C$46,0))+(IF(O142="X",G142*'Globals'!$C$47,0))+(IF(K142="X",G142*'Globals'!$C$49,0))+(IF(T142="X",G142*'Globals'!$C$51,0))+(IF(L142="X",G142*'Globals'!$C$50,0))</f>
        <v>0</v>
      </c>
      <c r="AL142" s="69">
        <f>IF(J142="",G142,0)</f>
        <v>0</v>
      </c>
      <c r="AM142" s="3"/>
      <c r="AN142" s="3"/>
      <c r="AO142" s="3"/>
    </row>
    <row r="143" ht="13.65" customHeight="1">
      <c r="A143" t="s" s="32">
        <v>340</v>
      </c>
      <c r="B143" t="s" s="32">
        <v>341</v>
      </c>
      <c r="C143" s="60"/>
      <c r="D143" s="62"/>
      <c r="E143" s="60"/>
      <c r="F143" s="106">
        <v>0</v>
      </c>
      <c r="G143" s="35"/>
      <c r="H143" s="35"/>
      <c r="I143" s="16"/>
      <c r="J143" s="3"/>
      <c r="K143" s="3"/>
      <c r="L143" s="3"/>
      <c r="M143" t="s" s="71">
        <v>223</v>
      </c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69">
        <f>IF(M143="X",IF(D143="Weeks",C143*E143*'Globals'!$C$27,C143*E143),0)</f>
        <v>0</v>
      </c>
      <c r="Y143" s="69">
        <f>IF(Q143="X",G143,0)</f>
        <v>0</v>
      </c>
      <c r="Z143" s="69">
        <f>IF(R143="X",$G143,0)</f>
        <v>0</v>
      </c>
      <c r="AA143" s="69">
        <f>IF(S143="X",$G143,0)</f>
        <v>0</v>
      </c>
      <c r="AB143" s="69">
        <f>IF(N143="X",$G143,0)</f>
        <v>0</v>
      </c>
      <c r="AC143" s="69">
        <f>IF(O143="X",$G143,0)</f>
        <v>0</v>
      </c>
      <c r="AD143" s="69">
        <f>IF(P143="X",$G143,0)</f>
        <v>0</v>
      </c>
      <c r="AE143" s="69">
        <f>IF(K143="X",$G143,0)</f>
        <v>0</v>
      </c>
      <c r="AF143" s="69">
        <f>IF(T143="X",IF(D143="Days",C143,C143*'Globals'!$C$27)*E143,0)</f>
        <v>0</v>
      </c>
      <c r="AG143" s="69">
        <f>IF(U143="X",IF($D143="Days",$C143,$C143*'Globals'!$C$27)*$E143,0)</f>
        <v>0</v>
      </c>
      <c r="AH143" s="69">
        <f>IF(V143="X",$G143,0)</f>
        <v>0</v>
      </c>
      <c r="AI143" s="69">
        <f>IF(W143="X",$G143,0)</f>
        <v>0</v>
      </c>
      <c r="AJ143" s="69">
        <f>IF(L143="X",$G143,0)</f>
        <v>0</v>
      </c>
      <c r="AK143" s="69">
        <f>(IF(Q143="X",G143*'Globals'!$C$45,0))+(IF(N143="X",G143*'Globals'!$C$46,0))+(IF(O143="X",G143*'Globals'!$C$47,0))+(IF(K143="X",G143*'Globals'!$C$49,0))+(IF(T143="X",G143*'Globals'!$C$51,0))+(IF(L143="X",G143*'Globals'!$C$50,0))</f>
        <v>0</v>
      </c>
      <c r="AL143" s="69">
        <f>IF(J143="",G143,0)</f>
        <v>0</v>
      </c>
      <c r="AM143" s="3"/>
      <c r="AN143" s="3"/>
      <c r="AO143" s="3"/>
    </row>
    <row r="144" ht="13.65" customHeight="1">
      <c r="A144" s="60"/>
      <c r="B144" t="s" s="32">
        <v>342</v>
      </c>
      <c r="C144" s="60"/>
      <c r="D144" t="s" s="32">
        <v>222</v>
      </c>
      <c r="E144" s="60"/>
      <c r="F144" s="106"/>
      <c r="G144" s="35"/>
      <c r="H144" s="35"/>
      <c r="I144" s="16"/>
      <c r="J144" s="3"/>
      <c r="K144" s="3"/>
      <c r="L144" s="3"/>
      <c r="M144" t="s" s="71">
        <v>223</v>
      </c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69">
        <f>IF(M144="X",IF(D144="Weeks",C144*E144*'Globals'!$C$27,C144*E144),0)</f>
        <v>0</v>
      </c>
      <c r="Y144" s="69">
        <f>IF(Q144="X",G144,0)</f>
        <v>0</v>
      </c>
      <c r="Z144" s="69">
        <f>IF(R144="X",$G144,0)</f>
        <v>0</v>
      </c>
      <c r="AA144" s="69">
        <f>IF(S144="X",$G144,0)</f>
        <v>0</v>
      </c>
      <c r="AB144" s="69">
        <f>IF(N144="X",$G144,0)</f>
        <v>0</v>
      </c>
      <c r="AC144" s="69">
        <f>IF(O144="X",$G144,0)</f>
        <v>0</v>
      </c>
      <c r="AD144" s="69">
        <f>IF(P144="X",$G144,0)</f>
        <v>0</v>
      </c>
      <c r="AE144" s="69">
        <f>IF(K144="X",$G144,0)</f>
        <v>0</v>
      </c>
      <c r="AF144" s="69">
        <f>IF(T144="X",IF(D144="Days",C144,C144*'Globals'!$C$27)*E144,0)</f>
        <v>0</v>
      </c>
      <c r="AG144" s="69">
        <f>IF(U144="X",IF($D144="Days",$C144,$C144*'Globals'!$C$27)*$E144,0)</f>
        <v>0</v>
      </c>
      <c r="AH144" s="69">
        <f>IF(V144="X",$G144,0)</f>
        <v>0</v>
      </c>
      <c r="AI144" s="69">
        <f>IF(W144="X",$G144,0)</f>
        <v>0</v>
      </c>
      <c r="AJ144" s="69">
        <f>IF(L144="X",$G144,0)</f>
        <v>0</v>
      </c>
      <c r="AK144" s="69">
        <f>(IF(Q144="X",G144*'Globals'!$C$45,0))+(IF(N144="X",G144*'Globals'!$C$46,0))+(IF(O144="X",G144*'Globals'!$C$47,0))+(IF(K144="X",G144*'Globals'!$C$49,0))+(IF(T144="X",G144*'Globals'!$C$51,0))+(IF(L144="X",G144*'Globals'!$C$50,0))</f>
        <v>0</v>
      </c>
      <c r="AL144" s="69">
        <f>IF(J144="",G144,0)</f>
        <v>0</v>
      </c>
      <c r="AM144" s="3"/>
      <c r="AN144" s="3"/>
      <c r="AO144" s="3"/>
    </row>
    <row r="145" ht="13.65" customHeight="1">
      <c r="A145" s="60"/>
      <c r="B145" t="s" s="32">
        <v>312</v>
      </c>
      <c r="C145" s="60"/>
      <c r="D145" t="s" s="32">
        <v>222</v>
      </c>
      <c r="E145" s="60"/>
      <c r="F145" s="106"/>
      <c r="G145" s="35"/>
      <c r="H145" s="35"/>
      <c r="I145" s="16"/>
      <c r="J145" s="3"/>
      <c r="K145" s="3"/>
      <c r="L145" s="3"/>
      <c r="M145" t="s" s="71">
        <v>223</v>
      </c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69">
        <f>IF(M145="X",IF(D145="Weeks",C145*E145*'Globals'!$C$27,C145*E145),0)</f>
        <v>0</v>
      </c>
      <c r="Y145" s="69">
        <f>IF(Q145="X",G145,0)</f>
        <v>0</v>
      </c>
      <c r="Z145" s="69">
        <f>IF(R145="X",$G145,0)</f>
        <v>0</v>
      </c>
      <c r="AA145" s="69">
        <f>IF(S145="X",$G145,0)</f>
        <v>0</v>
      </c>
      <c r="AB145" s="69">
        <f>IF(N145="X",$G145,0)</f>
        <v>0</v>
      </c>
      <c r="AC145" s="69">
        <f>IF(O145="X",$G145,0)</f>
        <v>0</v>
      </c>
      <c r="AD145" s="69">
        <f>IF(P145="X",$G145,0)</f>
        <v>0</v>
      </c>
      <c r="AE145" s="69">
        <f>IF(K145="X",$G145,0)</f>
        <v>0</v>
      </c>
      <c r="AF145" s="69">
        <f>IF(T145="X",IF(D145="Days",C145,C145*'Globals'!$C$27)*E145,0)</f>
        <v>0</v>
      </c>
      <c r="AG145" s="69">
        <f>IF(U145="X",IF($D145="Days",$C145,$C145*'Globals'!$C$27)*$E145,0)</f>
        <v>0</v>
      </c>
      <c r="AH145" s="69">
        <f>IF(V145="X",$G145,0)</f>
        <v>0</v>
      </c>
      <c r="AI145" s="69">
        <f>IF(W145="X",$G145,0)</f>
        <v>0</v>
      </c>
      <c r="AJ145" s="69">
        <f>IF(L145="X",$G145,0)</f>
        <v>0</v>
      </c>
      <c r="AK145" s="69">
        <f>(IF(Q145="X",G145*'Globals'!$C$45,0))+(IF(N145="X",G145*'Globals'!$C$46,0))+(IF(O145="X",G145*'Globals'!$C$47,0))+(IF(K145="X",G145*'Globals'!$C$49,0))+(IF(T145="X",G145*'Globals'!$C$51,0))+(IF(L145="X",G145*'Globals'!$C$50,0))</f>
        <v>0</v>
      </c>
      <c r="AL145" s="69">
        <f>IF(J145="",G145,0)</f>
        <v>0</v>
      </c>
      <c r="AM145" s="3"/>
      <c r="AN145" s="3"/>
      <c r="AO145" s="3"/>
    </row>
    <row r="146" ht="13.65" customHeight="1">
      <c r="A146" s="60"/>
      <c r="B146" t="s" s="32">
        <v>314</v>
      </c>
      <c r="C146" s="60"/>
      <c r="D146" t="s" s="32">
        <v>222</v>
      </c>
      <c r="E146" s="60"/>
      <c r="F146" s="106"/>
      <c r="G146" s="35"/>
      <c r="H146" s="35"/>
      <c r="I146" s="16"/>
      <c r="J146" s="3"/>
      <c r="K146" s="3"/>
      <c r="L146" s="3"/>
      <c r="M146" t="s" s="71">
        <v>223</v>
      </c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69">
        <f>IF(M146="X",IF(D146="Weeks",C146*E146*'Globals'!$C$27,C146*E146),0)</f>
        <v>0</v>
      </c>
      <c r="Y146" s="69">
        <f>IF(Q146="X",G146,0)</f>
        <v>0</v>
      </c>
      <c r="Z146" s="69">
        <f>IF(R146="X",$G146,0)</f>
        <v>0</v>
      </c>
      <c r="AA146" s="69">
        <f>IF(S146="X",$G146,0)</f>
        <v>0</v>
      </c>
      <c r="AB146" s="69">
        <f>IF(N146="X",$G146,0)</f>
        <v>0</v>
      </c>
      <c r="AC146" s="69">
        <f>IF(O146="X",$G146,0)</f>
        <v>0</v>
      </c>
      <c r="AD146" s="69">
        <f>IF(P146="X",$G146,0)</f>
        <v>0</v>
      </c>
      <c r="AE146" s="69">
        <f>IF(K146="X",$G146,0)</f>
        <v>0</v>
      </c>
      <c r="AF146" s="69">
        <f>IF(T146="X",IF(D146="Days",C146,C146*'Globals'!$C$27)*E146,0)</f>
        <v>0</v>
      </c>
      <c r="AG146" s="69">
        <f>IF(U146="X",IF($D146="Days",$C146,$C146*'Globals'!$C$27)*$E146,0)</f>
        <v>0</v>
      </c>
      <c r="AH146" s="69">
        <f>IF(V146="X",$G146,0)</f>
        <v>0</v>
      </c>
      <c r="AI146" s="69">
        <f>IF(W146="X",$G146,0)</f>
        <v>0</v>
      </c>
      <c r="AJ146" s="69">
        <f>IF(L146="X",$G146,0)</f>
        <v>0</v>
      </c>
      <c r="AK146" s="69">
        <f>(IF(Q146="X",G146*'Globals'!$C$45,0))+(IF(N146="X",G146*'Globals'!$C$46,0))+(IF(O146="X",G146*'Globals'!$C$47,0))+(IF(K146="X",G146*'Globals'!$C$49,0))+(IF(T146="X",G146*'Globals'!$C$51,0))+(IF(L146="X",G146*'Globals'!$C$50,0))</f>
        <v>0</v>
      </c>
      <c r="AL146" s="69">
        <f>IF(J146="",G146,0)</f>
        <v>0</v>
      </c>
      <c r="AM146" s="3"/>
      <c r="AN146" s="3"/>
      <c r="AO146" s="3"/>
    </row>
    <row r="147" ht="13.65" customHeight="1">
      <c r="A147" s="60"/>
      <c r="B147" t="s" s="32">
        <v>343</v>
      </c>
      <c r="C147" s="60"/>
      <c r="D147" t="s" s="32">
        <v>222</v>
      </c>
      <c r="E147" s="60"/>
      <c r="F147" s="106"/>
      <c r="G147" s="35"/>
      <c r="H147" s="35"/>
      <c r="I147" s="16"/>
      <c r="J147" s="3"/>
      <c r="K147" s="3"/>
      <c r="L147" s="3"/>
      <c r="M147" t="s" s="71">
        <v>223</v>
      </c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69">
        <f>IF(M147="X",IF(D147="Weeks",C147*E147*'Globals'!$C$27,C147*E147),0)</f>
        <v>0</v>
      </c>
      <c r="Y147" s="69">
        <f>IF(Q147="X",G147,0)</f>
        <v>0</v>
      </c>
      <c r="Z147" s="69">
        <f>IF(R147="X",$G147,0)</f>
        <v>0</v>
      </c>
      <c r="AA147" s="69">
        <f>IF(S147="X",$G147,0)</f>
        <v>0</v>
      </c>
      <c r="AB147" s="69">
        <f>IF(N147="X",$G147,0)</f>
        <v>0</v>
      </c>
      <c r="AC147" s="69">
        <f>IF(O147="X",$G147,0)</f>
        <v>0</v>
      </c>
      <c r="AD147" s="69">
        <f>IF(P147="X",$G147,0)</f>
        <v>0</v>
      </c>
      <c r="AE147" s="69">
        <f>IF(K147="X",$G147,0)</f>
        <v>0</v>
      </c>
      <c r="AF147" s="69">
        <f>IF(T147="X",IF(D147="Days",C147,C147*'Globals'!$C$27)*E147,0)</f>
        <v>0</v>
      </c>
      <c r="AG147" s="69">
        <f>IF(U147="X",IF($D147="Days",$C147,$C147*'Globals'!$C$27)*$E147,0)</f>
        <v>0</v>
      </c>
      <c r="AH147" s="69">
        <f>IF(V147="X",$G147,0)</f>
        <v>0</v>
      </c>
      <c r="AI147" s="69">
        <f>IF(W147="X",$G147,0)</f>
        <v>0</v>
      </c>
      <c r="AJ147" s="69">
        <f>IF(L147="X",$G147,0)</f>
        <v>0</v>
      </c>
      <c r="AK147" s="69">
        <f>(IF(Q147="X",G147*'Globals'!$C$45,0))+(IF(N147="X",G147*'Globals'!$C$46,0))+(IF(O147="X",G147*'Globals'!$C$47,0))+(IF(K147="X",G147*'Globals'!$C$49,0))+(IF(T147="X",G147*'Globals'!$C$51,0))+(IF(L147="X",G147*'Globals'!$C$50,0))</f>
        <v>0</v>
      </c>
      <c r="AL147" s="69">
        <f>IF(J147="",G147,0)</f>
        <v>0</v>
      </c>
      <c r="AM147" s="3"/>
      <c r="AN147" s="3"/>
      <c r="AO147" s="3"/>
    </row>
    <row r="148" ht="13.65" customHeight="1">
      <c r="A148" s="60"/>
      <c r="B148" t="s" s="32">
        <v>339</v>
      </c>
      <c r="C148" s="60">
        <v>3</v>
      </c>
      <c r="D148" t="s" s="32">
        <v>222</v>
      </c>
      <c r="E148" s="60"/>
      <c r="F148" s="106"/>
      <c r="G148" s="35">
        <v>0</v>
      </c>
      <c r="H148" s="35"/>
      <c r="I148" s="16"/>
      <c r="J148" s="3"/>
      <c r="K148" s="3"/>
      <c r="L148" s="3"/>
      <c r="M148" t="s" s="71">
        <v>223</v>
      </c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69">
        <f>IF(M148="X",IF(D148="Weeks",C148*E148*'Globals'!$C$27,C148*E148),0)</f>
        <v>0</v>
      </c>
      <c r="Y148" s="69">
        <f>IF(Q148="X",G148,0)</f>
        <v>0</v>
      </c>
      <c r="Z148" s="69">
        <f>IF(R148="X",$G148,0)</f>
        <v>0</v>
      </c>
      <c r="AA148" s="69">
        <f>IF(S148="X",$G148,0)</f>
        <v>0</v>
      </c>
      <c r="AB148" s="69">
        <f>IF(N148="X",$G148,0)</f>
        <v>0</v>
      </c>
      <c r="AC148" s="69">
        <f>IF(O148="X",$G148,0)</f>
        <v>0</v>
      </c>
      <c r="AD148" s="69">
        <f>IF(P148="X",$G148,0)</f>
        <v>0</v>
      </c>
      <c r="AE148" s="69">
        <f>IF(K148="X",$G148,0)</f>
        <v>0</v>
      </c>
      <c r="AF148" s="69">
        <f>IF(T148="X",IF(D148="Days",C148,C148*'Globals'!$C$27)*E148,0)</f>
        <v>0</v>
      </c>
      <c r="AG148" s="69">
        <f>IF(U148="X",IF($D148="Days",$C148,$C148*'Globals'!$C$27)*$E148,0)</f>
        <v>0</v>
      </c>
      <c r="AH148" s="69">
        <f>IF(V148="X",$G148,0)</f>
        <v>0</v>
      </c>
      <c r="AI148" s="69">
        <f>IF(W148="X",$G148,0)</f>
        <v>0</v>
      </c>
      <c r="AJ148" s="69">
        <f>IF(L148="X",$G148,0)</f>
        <v>0</v>
      </c>
      <c r="AK148" s="69">
        <f>(IF(Q148="X",G148*'Globals'!$C$45,0))+(IF(N148="X",G148*'Globals'!$C$46,0))+(IF(O148="X",G148*'Globals'!$C$47,0))+(IF(K148="X",G148*'Globals'!$C$49,0))+(IF(T148="X",G148*'Globals'!$C$51,0))+(IF(L148="X",G148*'Globals'!$C$50,0))</f>
        <v>0</v>
      </c>
      <c r="AL148" s="69">
        <f>IF(J148="",G148,0)</f>
        <v>0</v>
      </c>
      <c r="AM148" s="3"/>
      <c r="AN148" s="3"/>
      <c r="AO148" s="3"/>
    </row>
    <row r="149" ht="13.65" customHeight="1">
      <c r="A149" t="s" s="32">
        <v>344</v>
      </c>
      <c r="B149" t="s" s="32">
        <v>345</v>
      </c>
      <c r="C149" s="60"/>
      <c r="D149" t="s" s="32">
        <v>184</v>
      </c>
      <c r="E149" s="60"/>
      <c r="F149" s="106"/>
      <c r="G149" s="35"/>
      <c r="H149" s="35"/>
      <c r="I149" s="16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69">
        <f>IF(M149="X",IF(D149="Weeks",C149*E149*'Globals'!$C$27,C149*E149),0)</f>
        <v>0</v>
      </c>
      <c r="Y149" s="69">
        <f>IF(Q149="X",G149,0)</f>
        <v>0</v>
      </c>
      <c r="Z149" s="69">
        <f>IF(R149="X",$G149,0)</f>
        <v>0</v>
      </c>
      <c r="AA149" s="69">
        <f>IF(S149="X",$G149,0)</f>
        <v>0</v>
      </c>
      <c r="AB149" s="69">
        <f>IF(N149="X",$G149,0)</f>
        <v>0</v>
      </c>
      <c r="AC149" s="69">
        <f>IF(O149="X",$G149,0)</f>
        <v>0</v>
      </c>
      <c r="AD149" s="69">
        <f>IF(P149="X",$G149,0)</f>
        <v>0</v>
      </c>
      <c r="AE149" s="69">
        <f>IF(K149="X",$G149,0)</f>
        <v>0</v>
      </c>
      <c r="AF149" s="69">
        <f>IF(T149="X",IF(D149="Days",C149,C149*'Globals'!$C$27)*E149,0)</f>
        <v>0</v>
      </c>
      <c r="AG149" s="69">
        <f>IF(U149="X",IF($D149="Days",$C149,$C149*'Globals'!$C$27)*$E149,0)</f>
        <v>0</v>
      </c>
      <c r="AH149" s="69">
        <f>IF(V149="X",$G149,0)</f>
        <v>0</v>
      </c>
      <c r="AI149" s="69">
        <f>IF(W149="X",$G149,0)</f>
        <v>0</v>
      </c>
      <c r="AJ149" s="69">
        <f>IF(L149="X",$G149,0)</f>
        <v>0</v>
      </c>
      <c r="AK149" s="69">
        <f>(IF(Q149="X",G149*'Globals'!$C$45,0))+(IF(N149="X",G149*'Globals'!$C$46,0))+(IF(O149="X",G149*'Globals'!$C$47,0))+(IF(K149="X",G149*'Globals'!$C$49,0))+(IF(T149="X",G149*'Globals'!$C$51,0))+(IF(L149="X",G149*'Globals'!$C$50,0))</f>
        <v>0</v>
      </c>
      <c r="AL149" s="69">
        <f>IF(J149="",G149,0)</f>
        <v>0</v>
      </c>
      <c r="AM149" s="3"/>
      <c r="AN149" s="3"/>
      <c r="AO149" s="3"/>
    </row>
    <row r="150" ht="13.65" customHeight="1">
      <c r="A150" s="111"/>
      <c r="B150" t="s" s="63">
        <v>346</v>
      </c>
      <c r="C150" s="64"/>
      <c r="D150" s="64"/>
      <c r="E150" s="64"/>
      <c r="F150" s="113"/>
      <c r="G150" s="108"/>
      <c r="H150" s="112">
        <v>0</v>
      </c>
      <c r="I150" s="3"/>
      <c r="J150" s="97"/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  <c r="W150" s="98"/>
      <c r="X150" s="98"/>
      <c r="Y150" s="98"/>
      <c r="Z150" s="98"/>
      <c r="AA150" s="98"/>
      <c r="AB150" s="98"/>
      <c r="AC150" s="98"/>
      <c r="AD150" s="98"/>
      <c r="AE150" s="98"/>
      <c r="AF150" s="98"/>
      <c r="AG150" s="98"/>
      <c r="AH150" s="98"/>
      <c r="AI150" s="98"/>
      <c r="AJ150" s="98"/>
      <c r="AK150" s="98"/>
      <c r="AL150" s="98"/>
      <c r="AM150" s="98"/>
      <c r="AN150" s="3"/>
      <c r="AO150" s="3"/>
    </row>
    <row r="151" ht="13.65" customHeight="1">
      <c r="A151" s="107"/>
      <c r="B151" s="108"/>
      <c r="C151" s="108"/>
      <c r="D151" s="108"/>
      <c r="E151" s="108"/>
      <c r="F151" s="110"/>
      <c r="G151" s="109"/>
      <c r="H151" s="109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69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ht="13.65" customHeight="1">
      <c r="A152" t="s" s="101">
        <v>54</v>
      </c>
      <c r="B152" t="s" s="101">
        <v>55</v>
      </c>
      <c r="C152" s="103"/>
      <c r="D152" s="103"/>
      <c r="E152" s="103"/>
      <c r="F152" s="104"/>
      <c r="G152" s="105"/>
      <c r="H152" s="105"/>
      <c r="I152" s="16"/>
      <c r="J152" s="97"/>
      <c r="K152" s="98"/>
      <c r="L152" s="98"/>
      <c r="M152" s="98"/>
      <c r="N152" s="98"/>
      <c r="O152" s="98"/>
      <c r="P152" s="98"/>
      <c r="Q152" s="98"/>
      <c r="R152" s="98"/>
      <c r="S152" s="98"/>
      <c r="T152" s="98"/>
      <c r="U152" s="98"/>
      <c r="V152" s="98"/>
      <c r="W152" s="98"/>
      <c r="X152" s="98"/>
      <c r="Y152" s="98"/>
      <c r="Z152" s="98"/>
      <c r="AA152" s="98"/>
      <c r="AB152" s="98"/>
      <c r="AC152" s="98"/>
      <c r="AD152" s="98"/>
      <c r="AE152" s="98"/>
      <c r="AF152" s="98"/>
      <c r="AG152" s="98"/>
      <c r="AH152" s="98"/>
      <c r="AI152" s="98"/>
      <c r="AJ152" s="98"/>
      <c r="AK152" s="98"/>
      <c r="AL152" s="98"/>
      <c r="AM152" s="98"/>
      <c r="AN152" s="3"/>
      <c r="AO152" s="3"/>
    </row>
    <row r="153" ht="13.65" customHeight="1">
      <c r="A153" t="s" s="32">
        <v>347</v>
      </c>
      <c r="B153" t="s" s="32">
        <v>348</v>
      </c>
      <c r="C153" s="60"/>
      <c r="D153" s="60"/>
      <c r="E153" s="60"/>
      <c r="F153" s="106"/>
      <c r="G153" s="35"/>
      <c r="H153" s="35"/>
      <c r="I153" s="16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69">
        <f>IF(M153="X",IF(D153="Weeks",C153*E153*'Globals'!$C$27,C153*E153),0)</f>
        <v>0</v>
      </c>
      <c r="Y153" s="69">
        <f>IF(Q153="X",G153,0)</f>
        <v>0</v>
      </c>
      <c r="Z153" s="69">
        <f>IF(R153="X",$G153,0)</f>
        <v>0</v>
      </c>
      <c r="AA153" s="69">
        <f>IF(S153="X",$G153,0)</f>
        <v>0</v>
      </c>
      <c r="AB153" s="69">
        <f>IF(N153="X",$G153,0)</f>
        <v>0</v>
      </c>
      <c r="AC153" s="69">
        <f>IF(O153="X",$G153,0)</f>
        <v>0</v>
      </c>
      <c r="AD153" s="69">
        <f>IF(P153="X",$G153,0)</f>
        <v>0</v>
      </c>
      <c r="AE153" s="69">
        <f>IF(K153="X",$G153,0)</f>
        <v>0</v>
      </c>
      <c r="AF153" s="69">
        <f>IF(T153="X",IF(D153="Days",C153,C153*'Globals'!$C$27)*E153,0)</f>
        <v>0</v>
      </c>
      <c r="AG153" s="69">
        <f>IF(U153="X",IF($D153="Days",$C153,$C153*'Globals'!$C$27)*$E153,0)</f>
        <v>0</v>
      </c>
      <c r="AH153" s="69">
        <f>IF(V153="X",$G153,0)</f>
        <v>0</v>
      </c>
      <c r="AI153" s="69">
        <f>IF(W153="X",$G153,0)</f>
        <v>0</v>
      </c>
      <c r="AJ153" s="69">
        <f>IF(L153="X",$G153,0)</f>
        <v>0</v>
      </c>
      <c r="AK153" s="69">
        <f>(IF(Q153="X",G153*'Globals'!$C$45,0))+(IF(N153="X",G153*'Globals'!$C$46,0))+(IF(O153="X",G153*'Globals'!$C$47,0))+(IF(K153="X",G153*'Globals'!$C$49,0))+(IF(T153="X",G153*'Globals'!$C$51,0))+(IF(L153="X",G153*'Globals'!$C$50,0))</f>
        <v>0</v>
      </c>
      <c r="AL153" s="69">
        <f>IF(J153="",G153,0)</f>
        <v>0</v>
      </c>
      <c r="AM153" s="3"/>
      <c r="AN153" s="3"/>
      <c r="AO153" s="3"/>
    </row>
    <row r="154" ht="13.65" customHeight="1">
      <c r="A154" s="60"/>
      <c r="B154" t="s" s="32">
        <v>349</v>
      </c>
      <c r="C154" s="60"/>
      <c r="D154" t="s" s="32">
        <v>228</v>
      </c>
      <c r="E154" s="60"/>
      <c r="F154" s="106"/>
      <c r="G154" s="35"/>
      <c r="H154" s="35"/>
      <c r="I154" s="16"/>
      <c r="J154" s="3"/>
      <c r="K154" s="3"/>
      <c r="L154" s="3"/>
      <c r="M154" s="3"/>
      <c r="N154" t="s" s="71">
        <v>164</v>
      </c>
      <c r="O154" t="s" s="71">
        <v>164</v>
      </c>
      <c r="P154" t="s" s="71">
        <v>164</v>
      </c>
      <c r="Q154" s="3"/>
      <c r="R154" s="3"/>
      <c r="S154" s="3"/>
      <c r="T154" s="3"/>
      <c r="U154" s="3"/>
      <c r="V154" s="3"/>
      <c r="W154" s="3"/>
      <c r="X154" s="69">
        <f>IF(M154="X",IF(D154="Weeks",C154*E154*'Globals'!$C$27,C154*E154),0)</f>
        <v>0</v>
      </c>
      <c r="Y154" s="69">
        <f>IF(Q154="X",G154,0)</f>
        <v>0</v>
      </c>
      <c r="Z154" s="69">
        <f>IF(R154="X",$G154,0)</f>
        <v>0</v>
      </c>
      <c r="AA154" s="69">
        <f>IF(S154="X",$G154,0)</f>
        <v>0</v>
      </c>
      <c r="AB154" s="69">
        <f>IF(N154="X",$G154,0)</f>
        <v>0</v>
      </c>
      <c r="AC154" s="69">
        <f>IF(O154="X",$G154,0)</f>
        <v>0</v>
      </c>
      <c r="AD154" s="69">
        <f>IF(P154="X",$G154,0)</f>
        <v>0</v>
      </c>
      <c r="AE154" s="69">
        <f>IF(K154="X",$G154,0)</f>
        <v>0</v>
      </c>
      <c r="AF154" s="69">
        <f>IF(T154="X",IF(D154="Days",C154,C154*'Globals'!$C$27)*E154,0)</f>
        <v>0</v>
      </c>
      <c r="AG154" s="69">
        <f>IF(U154="X",IF($D154="Days",$C154,$C154*'Globals'!$C$27)*$E154,0)</f>
        <v>0</v>
      </c>
      <c r="AH154" s="69">
        <f>IF(V154="X",$G154,0)</f>
        <v>0</v>
      </c>
      <c r="AI154" s="69">
        <f>IF(W154="X",$G154,0)</f>
        <v>0</v>
      </c>
      <c r="AJ154" s="69">
        <f>IF(L154="X",$G154,0)</f>
        <v>0</v>
      </c>
      <c r="AK154" s="69">
        <f>(IF(Q154="X",G154*'Globals'!$C$45,0))+(IF(N154="X",G154*'Globals'!$C$46,0))+(IF(O154="X",G154*'Globals'!$C$47,0))+(IF(K154="X",G154*'Globals'!$C$49,0))+(IF(T154="X",G154*'Globals'!$C$51,0))+(IF(L154="X",G154*'Globals'!$C$50,0))</f>
        <v>0</v>
      </c>
      <c r="AL154" s="69">
        <f>IF(J154="",G154,0)</f>
        <v>0</v>
      </c>
      <c r="AM154" s="3"/>
      <c r="AN154" s="3"/>
      <c r="AO154" s="3"/>
    </row>
    <row r="155" ht="13.65" customHeight="1">
      <c r="A155" s="60"/>
      <c r="B155" t="s" s="32">
        <v>350</v>
      </c>
      <c r="C155" s="60"/>
      <c r="D155" t="s" s="32">
        <v>351</v>
      </c>
      <c r="E155" s="60"/>
      <c r="F155" s="106">
        <v>0</v>
      </c>
      <c r="G155" s="35"/>
      <c r="H155" s="35"/>
      <c r="I155" s="16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69">
        <f>IF(M155="X",IF(D155="Weeks",C155*E155*'Globals'!$C$27,C155*E155),0)</f>
        <v>0</v>
      </c>
      <c r="Y155" s="69">
        <f>IF(Q155="X",G155,0)</f>
        <v>0</v>
      </c>
      <c r="Z155" s="69">
        <f>IF(R155="X",$G155,0)</f>
        <v>0</v>
      </c>
      <c r="AA155" s="69">
        <f>IF(S155="X",$G155,0)</f>
        <v>0</v>
      </c>
      <c r="AB155" s="69">
        <f>IF(N155="X",$G155,0)</f>
        <v>0</v>
      </c>
      <c r="AC155" s="69">
        <f>IF(O155="X",$G155,0)</f>
        <v>0</v>
      </c>
      <c r="AD155" s="69">
        <f>IF(P155="X",$G155,0)</f>
        <v>0</v>
      </c>
      <c r="AE155" s="69">
        <f>IF(K155="X",$G155,0)</f>
        <v>0</v>
      </c>
      <c r="AF155" s="69">
        <f>IF(T155="X",IF(D155="Days",C155,C155*'Globals'!$C$27)*E155,0)</f>
        <v>0</v>
      </c>
      <c r="AG155" s="69">
        <f>IF(U155="X",IF($D155="Days",$C155,$C155*'Globals'!$C$27)*$E155,0)</f>
        <v>0</v>
      </c>
      <c r="AH155" s="69">
        <f>IF(V155="X",$G155,0)</f>
        <v>0</v>
      </c>
      <c r="AI155" s="69">
        <f>IF(W155="X",$G155,0)</f>
        <v>0</v>
      </c>
      <c r="AJ155" s="69">
        <f>IF(L155="X",$G155,0)</f>
        <v>0</v>
      </c>
      <c r="AK155" s="69">
        <f>(IF(Q155="X",G155*'Globals'!$C$45,0))+(IF(N155="X",G155*'Globals'!$C$46,0))+(IF(O155="X",G155*'Globals'!$C$47,0))+(IF(K155="X",G155*'Globals'!$C$49,0))+(IF(T155="X",G155*'Globals'!$C$51,0))+(IF(L155="X",G155*'Globals'!$C$50,0))</f>
        <v>0</v>
      </c>
      <c r="AL155" s="69">
        <f>IF(J155="",G155,0)</f>
        <v>0</v>
      </c>
      <c r="AM155" s="3"/>
      <c r="AN155" s="3"/>
      <c r="AO155" s="3"/>
    </row>
    <row r="156" ht="13.65" customHeight="1">
      <c r="A156" s="60"/>
      <c r="B156" t="s" s="32">
        <v>352</v>
      </c>
      <c r="C156" s="60"/>
      <c r="D156" t="s" s="32">
        <v>351</v>
      </c>
      <c r="E156" s="60"/>
      <c r="F156" s="106"/>
      <c r="G156" s="35">
        <v>0</v>
      </c>
      <c r="H156" s="35"/>
      <c r="I156" s="16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69">
        <f>IF(M156="X",IF(D156="Weeks",C156*E156*'Globals'!$C$27,C156*E156),0)</f>
        <v>0</v>
      </c>
      <c r="Y156" s="69">
        <f>IF(Q156="X",G156,0)</f>
        <v>0</v>
      </c>
      <c r="Z156" s="69">
        <f>IF(R156="X",$G156,0)</f>
        <v>0</v>
      </c>
      <c r="AA156" s="69">
        <f>IF(S156="X",$G156,0)</f>
        <v>0</v>
      </c>
      <c r="AB156" s="69">
        <f>IF(N156="X",$G156,0)</f>
        <v>0</v>
      </c>
      <c r="AC156" s="69">
        <f>IF(O156="X",$G156,0)</f>
        <v>0</v>
      </c>
      <c r="AD156" s="69">
        <f>IF(P156="X",$G156,0)</f>
        <v>0</v>
      </c>
      <c r="AE156" s="69">
        <f>IF(K156="X",$G156,0)</f>
        <v>0</v>
      </c>
      <c r="AF156" s="69">
        <f>IF(T156="X",IF(D156="Days",C156,C156*'Globals'!$C$27)*E156,0)</f>
        <v>0</v>
      </c>
      <c r="AG156" s="69">
        <f>IF(U156="X",IF($D156="Days",$C156,$C156*'Globals'!$C$27)*$E156,0)</f>
        <v>0</v>
      </c>
      <c r="AH156" s="69">
        <f>IF(V156="X",$G156,0)</f>
        <v>0</v>
      </c>
      <c r="AI156" s="69">
        <f>IF(W156="X",$G156,0)</f>
        <v>0</v>
      </c>
      <c r="AJ156" s="69">
        <f>IF(L156="X",$G156,0)</f>
        <v>0</v>
      </c>
      <c r="AK156" s="69">
        <f>(IF(Q156="X",G156*'Globals'!$C$45,0))+(IF(N156="X",G156*'Globals'!$C$46,0))+(IF(O156="X",G156*'Globals'!$C$47,0))+(IF(K156="X",G156*'Globals'!$C$49,0))+(IF(T156="X",G156*'Globals'!$C$51,0))+(IF(L156="X",G156*'Globals'!$C$50,0))</f>
        <v>0</v>
      </c>
      <c r="AL156" s="69">
        <f>IF(J156="",G156,0)</f>
        <v>0</v>
      </c>
      <c r="AM156" s="3"/>
      <c r="AN156" s="3"/>
      <c r="AO156" s="3"/>
    </row>
    <row r="157" ht="13.65" customHeight="1">
      <c r="A157" s="60"/>
      <c r="B157" t="s" s="32">
        <v>353</v>
      </c>
      <c r="C157" s="60"/>
      <c r="D157" t="s" s="32">
        <v>351</v>
      </c>
      <c r="E157" s="60"/>
      <c r="F157" s="106"/>
      <c r="G157" s="35"/>
      <c r="H157" s="35"/>
      <c r="I157" s="16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69">
        <f>IF(M157="X",IF(D157="Weeks",C157*E157*'Globals'!$C$27,C157*E157),0)</f>
        <v>0</v>
      </c>
      <c r="Y157" s="69">
        <f>IF(Q157="X",G157,0)</f>
        <v>0</v>
      </c>
      <c r="Z157" s="69">
        <f>IF(R157="X",$G157,0)</f>
        <v>0</v>
      </c>
      <c r="AA157" s="69">
        <f>IF(S157="X",$G157,0)</f>
        <v>0</v>
      </c>
      <c r="AB157" s="69">
        <f>IF(N157="X",$G157,0)</f>
        <v>0</v>
      </c>
      <c r="AC157" s="69">
        <f>IF(O157="X",$G157,0)</f>
        <v>0</v>
      </c>
      <c r="AD157" s="69">
        <f>IF(P157="X",$G157,0)</f>
        <v>0</v>
      </c>
      <c r="AE157" s="69">
        <f>IF(K157="X",$G157,0)</f>
        <v>0</v>
      </c>
      <c r="AF157" s="69">
        <f>IF(T157="X",IF(D157="Days",C157,C157*'Globals'!$C$27)*E157,0)</f>
        <v>0</v>
      </c>
      <c r="AG157" s="69">
        <f>IF(U157="X",IF($D157="Days",$C157,$C157*'Globals'!$C$27)*$E157,0)</f>
        <v>0</v>
      </c>
      <c r="AH157" s="69">
        <f>IF(V157="X",$G157,0)</f>
        <v>0</v>
      </c>
      <c r="AI157" s="69">
        <f>IF(W157="X",$G157,0)</f>
        <v>0</v>
      </c>
      <c r="AJ157" s="69">
        <f>IF(L157="X",$G157,0)</f>
        <v>0</v>
      </c>
      <c r="AK157" s="69">
        <f>(IF(Q157="X",G157*'Globals'!$C$45,0))+(IF(N157="X",G157*'Globals'!$C$46,0))+(IF(O157="X",G157*'Globals'!$C$47,0))+(IF(K157="X",G157*'Globals'!$C$49,0))+(IF(T157="X",G157*'Globals'!$C$51,0))+(IF(L157="X",G157*'Globals'!$C$50,0))</f>
        <v>0</v>
      </c>
      <c r="AL157" s="69">
        <f>IF(J157="",G157,0)</f>
        <v>0</v>
      </c>
      <c r="AM157" s="3"/>
      <c r="AN157" s="3"/>
      <c r="AO157" s="3"/>
    </row>
    <row r="158" ht="13.65" customHeight="1">
      <c r="A158" s="60"/>
      <c r="B158" t="s" s="32">
        <v>354</v>
      </c>
      <c r="C158" s="60"/>
      <c r="D158" t="s" s="32">
        <v>351</v>
      </c>
      <c r="E158" s="60"/>
      <c r="F158" s="106"/>
      <c r="G158" s="35"/>
      <c r="H158" s="35"/>
      <c r="I158" s="16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69">
        <f>IF(M158="X",IF(D158="Weeks",C158*E158*'Globals'!$C$27,C158*E158),0)</f>
        <v>0</v>
      </c>
      <c r="Y158" s="69">
        <f>IF(Q158="X",G158,0)</f>
        <v>0</v>
      </c>
      <c r="Z158" s="69">
        <f>IF(R158="X",$G158,0)</f>
        <v>0</v>
      </c>
      <c r="AA158" s="69">
        <f>IF(S158="X",$G158,0)</f>
        <v>0</v>
      </c>
      <c r="AB158" s="69">
        <f>IF(N158="X",$G158,0)</f>
        <v>0</v>
      </c>
      <c r="AC158" s="69">
        <f>IF(O158="X",$G158,0)</f>
        <v>0</v>
      </c>
      <c r="AD158" s="69">
        <f>IF(P158="X",$G158,0)</f>
        <v>0</v>
      </c>
      <c r="AE158" s="69">
        <f>IF(K158="X",$G158,0)</f>
        <v>0</v>
      </c>
      <c r="AF158" s="69">
        <f>IF(T158="X",IF(D158="Days",C158,C158*'Globals'!$C$27)*E158,0)</f>
        <v>0</v>
      </c>
      <c r="AG158" s="69">
        <f>IF(U158="X",IF($D158="Days",$C158,$C158*'Globals'!$C$27)*$E158,0)</f>
        <v>0</v>
      </c>
      <c r="AH158" s="69">
        <f>IF(V158="X",$G158,0)</f>
        <v>0</v>
      </c>
      <c r="AI158" s="69">
        <f>IF(W158="X",$G158,0)</f>
        <v>0</v>
      </c>
      <c r="AJ158" s="69">
        <f>IF(L158="X",$G158,0)</f>
        <v>0</v>
      </c>
      <c r="AK158" s="69">
        <f>(IF(Q158="X",G158*'Globals'!$C$45,0))+(IF(N158="X",G158*'Globals'!$C$46,0))+(IF(O158="X",G158*'Globals'!$C$47,0))+(IF(K158="X",G158*'Globals'!$C$49,0))+(IF(T158="X",G158*'Globals'!$C$51,0))+(IF(L158="X",G158*'Globals'!$C$50,0))</f>
        <v>0</v>
      </c>
      <c r="AL158" s="69">
        <f>IF(J158="",G158,0)</f>
        <v>0</v>
      </c>
      <c r="AM158" s="3"/>
      <c r="AN158" s="3"/>
      <c r="AO158" s="3"/>
    </row>
    <row r="159" ht="13.65" customHeight="1">
      <c r="A159" s="60"/>
      <c r="B159" t="s" s="32">
        <v>355</v>
      </c>
      <c r="C159" s="60"/>
      <c r="D159" t="s" s="32">
        <v>351</v>
      </c>
      <c r="E159" s="60"/>
      <c r="F159" s="106"/>
      <c r="G159" s="35"/>
      <c r="H159" s="35"/>
      <c r="I159" s="16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69">
        <f>IF(M159="X",IF(D159="Weeks",C159*E159*'Globals'!$C$27,C159*E159),0)</f>
        <v>0</v>
      </c>
      <c r="Y159" s="69">
        <f>IF(Q159="X",G159,0)</f>
        <v>0</v>
      </c>
      <c r="Z159" s="69">
        <f>IF(R159="X",$G159,0)</f>
        <v>0</v>
      </c>
      <c r="AA159" s="69">
        <f>IF(S159="X",$G159,0)</f>
        <v>0</v>
      </c>
      <c r="AB159" s="69">
        <f>IF(N159="X",$G159,0)</f>
        <v>0</v>
      </c>
      <c r="AC159" s="69">
        <f>IF(O159="X",$G159,0)</f>
        <v>0</v>
      </c>
      <c r="AD159" s="69">
        <f>IF(P159="X",$G159,0)</f>
        <v>0</v>
      </c>
      <c r="AE159" s="69">
        <f>IF(K159="X",$G159,0)</f>
        <v>0</v>
      </c>
      <c r="AF159" s="69">
        <f>IF(T159="X",IF(D159="Days",C159,C159*'Globals'!$C$27)*E159,0)</f>
        <v>0</v>
      </c>
      <c r="AG159" s="69">
        <f>IF(U159="X",IF($D159="Days",$C159,$C159*'Globals'!$C$27)*$E159,0)</f>
        <v>0</v>
      </c>
      <c r="AH159" s="69">
        <f>IF(V159="X",$G159,0)</f>
        <v>0</v>
      </c>
      <c r="AI159" s="69">
        <f>IF(W159="X",$G159,0)</f>
        <v>0</v>
      </c>
      <c r="AJ159" s="69">
        <f>IF(L159="X",$G159,0)</f>
        <v>0</v>
      </c>
      <c r="AK159" s="69">
        <f>(IF(Q159="X",G159*'Globals'!$C$45,0))+(IF(N159="X",G159*'Globals'!$C$46,0))+(IF(O159="X",G159*'Globals'!$C$47,0))+(IF(K159="X",G159*'Globals'!$C$49,0))+(IF(T159="X",G159*'Globals'!$C$51,0))+(IF(L159="X",G159*'Globals'!$C$50,0))</f>
        <v>0</v>
      </c>
      <c r="AL159" s="69">
        <f>IF(J159="",G159,0)</f>
        <v>0</v>
      </c>
      <c r="AM159" s="3"/>
      <c r="AN159" s="3"/>
      <c r="AO159" s="3"/>
    </row>
    <row r="160" ht="13.65" customHeight="1">
      <c r="A160" s="60"/>
      <c r="B160" t="s" s="32">
        <v>356</v>
      </c>
      <c r="C160" t="s" s="32">
        <v>357</v>
      </c>
      <c r="D160" t="s" s="32">
        <v>351</v>
      </c>
      <c r="E160" s="60"/>
      <c r="F160" s="106"/>
      <c r="G160" s="35"/>
      <c r="H160" s="35"/>
      <c r="I160" s="16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69">
        <f>IF(M160="X",IF(D160="Weeks",C160*E160*'Globals'!$C$27,C160*E160),0)</f>
        <v>0</v>
      </c>
      <c r="Y160" s="69">
        <f>IF(Q160="X",G160,0)</f>
        <v>0</v>
      </c>
      <c r="Z160" s="69">
        <f>IF(R160="X",$G160,0)</f>
        <v>0</v>
      </c>
      <c r="AA160" s="69">
        <f>IF(S160="X",$G160,0)</f>
        <v>0</v>
      </c>
      <c r="AB160" s="69">
        <f>IF(N160="X",$G160,0)</f>
        <v>0</v>
      </c>
      <c r="AC160" s="69">
        <f>IF(O160="X",$G160,0)</f>
        <v>0</v>
      </c>
      <c r="AD160" s="69">
        <f>IF(P160="X",$G160,0)</f>
        <v>0</v>
      </c>
      <c r="AE160" s="69">
        <f>IF(K160="X",$G160,0)</f>
        <v>0</v>
      </c>
      <c r="AF160" s="69">
        <f>IF(T160="X",IF(D160="Days",C160,C160*'Globals'!$C$27)*E160,0)</f>
        <v>0</v>
      </c>
      <c r="AG160" s="69">
        <f>IF(U160="X",IF($D160="Days",$C160,$C160*'Globals'!$C$27)*$E160,0)</f>
        <v>0</v>
      </c>
      <c r="AH160" s="69">
        <f>IF(V160="X",$G160,0)</f>
        <v>0</v>
      </c>
      <c r="AI160" s="69">
        <f>IF(W160="X",$G160,0)</f>
        <v>0</v>
      </c>
      <c r="AJ160" s="69">
        <f>IF(L160="X",$G160,0)</f>
        <v>0</v>
      </c>
      <c r="AK160" s="69">
        <f>(IF(Q160="X",G160*'Globals'!$C$45,0))+(IF(N160="X",G160*'Globals'!$C$46,0))+(IF(O160="X",G160*'Globals'!$C$47,0))+(IF(K160="X",G160*'Globals'!$C$49,0))+(IF(T160="X",G160*'Globals'!$C$51,0))+(IF(L160="X",G160*'Globals'!$C$50,0))</f>
        <v>0</v>
      </c>
      <c r="AL160" s="69">
        <f>IF(J160="",G160,0)</f>
        <v>0</v>
      </c>
      <c r="AM160" s="3"/>
      <c r="AN160" s="3"/>
      <c r="AO160" s="3"/>
    </row>
    <row r="161" ht="13.65" customHeight="1">
      <c r="A161" s="60"/>
      <c r="B161" t="s" s="32">
        <v>358</v>
      </c>
      <c r="C161" s="60"/>
      <c r="D161" t="s" s="32">
        <v>351</v>
      </c>
      <c r="E161" s="60"/>
      <c r="F161" s="106"/>
      <c r="G161" s="35"/>
      <c r="H161" s="35"/>
      <c r="I161" s="16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69">
        <f>IF(M161="X",IF(D161="Weeks",C161*E161*'Globals'!$C$27,C161*E161),0)</f>
        <v>0</v>
      </c>
      <c r="Y161" s="69">
        <f>IF(Q161="X",G161,0)</f>
        <v>0</v>
      </c>
      <c r="Z161" s="69">
        <f>IF(R161="X",$G161,0)</f>
        <v>0</v>
      </c>
      <c r="AA161" s="69">
        <f>IF(S161="X",$G161,0)</f>
        <v>0</v>
      </c>
      <c r="AB161" s="69">
        <f>IF(N161="X",$G161,0)</f>
        <v>0</v>
      </c>
      <c r="AC161" s="69">
        <f>IF(O161="X",$G161,0)</f>
        <v>0</v>
      </c>
      <c r="AD161" s="69">
        <f>IF(P161="X",$G161,0)</f>
        <v>0</v>
      </c>
      <c r="AE161" s="69">
        <f>IF(K161="X",$G161,0)</f>
        <v>0</v>
      </c>
      <c r="AF161" s="69">
        <f>IF(T161="X",IF(D161="Days",C161,C161*'Globals'!$C$27)*E161,0)</f>
        <v>0</v>
      </c>
      <c r="AG161" s="69">
        <f>IF(U161="X",IF($D161="Days",$C161,$C161*'Globals'!$C$27)*$E161,0)</f>
        <v>0</v>
      </c>
      <c r="AH161" s="69">
        <f>IF(V161="X",$G161,0)</f>
        <v>0</v>
      </c>
      <c r="AI161" s="69">
        <f>IF(W161="X",$G161,0)</f>
        <v>0</v>
      </c>
      <c r="AJ161" s="69">
        <f>IF(L161="X",$G161,0)</f>
        <v>0</v>
      </c>
      <c r="AK161" s="69">
        <f>(IF(Q161="X",G161*'Globals'!$C$45,0))+(IF(N161="X",G161*'Globals'!$C$46,0))+(IF(O161="X",G161*'Globals'!$C$47,0))+(IF(K161="X",G161*'Globals'!$C$49,0))+(IF(T161="X",G161*'Globals'!$C$51,0))+(IF(L161="X",G161*'Globals'!$C$50,0))</f>
        <v>0</v>
      </c>
      <c r="AL161" s="69">
        <f>IF(J161="",G161,0)</f>
        <v>0</v>
      </c>
      <c r="AM161" s="3"/>
      <c r="AN161" s="3"/>
      <c r="AO161" s="3"/>
    </row>
    <row r="162" ht="13.65" customHeight="1">
      <c r="A162" s="60"/>
      <c r="B162" t="s" s="32">
        <v>359</v>
      </c>
      <c r="C162" s="60"/>
      <c r="D162" t="s" s="32">
        <v>351</v>
      </c>
      <c r="E162" s="60"/>
      <c r="F162" s="106"/>
      <c r="G162" s="35"/>
      <c r="H162" s="35"/>
      <c r="I162" s="16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69">
        <f>IF(M162="X",IF(D162="Weeks",C162*E162*'Globals'!$C$27,C162*E162),0)</f>
        <v>0</v>
      </c>
      <c r="Y162" s="69">
        <f>IF(Q162="X",G162,0)</f>
        <v>0</v>
      </c>
      <c r="Z162" s="69">
        <f>IF(R162="X",$G162,0)</f>
        <v>0</v>
      </c>
      <c r="AA162" s="69">
        <f>IF(S162="X",$G162,0)</f>
        <v>0</v>
      </c>
      <c r="AB162" s="69">
        <f>IF(N162="X",$G162,0)</f>
        <v>0</v>
      </c>
      <c r="AC162" s="69">
        <f>IF(O162="X",$G162,0)</f>
        <v>0</v>
      </c>
      <c r="AD162" s="69">
        <f>IF(P162="X",$G162,0)</f>
        <v>0</v>
      </c>
      <c r="AE162" s="69">
        <f>IF(K162="X",$G162,0)</f>
        <v>0</v>
      </c>
      <c r="AF162" s="69">
        <f>IF(T162="X",IF(D162="Days",C162,C162*'Globals'!$C$27)*E162,0)</f>
        <v>0</v>
      </c>
      <c r="AG162" s="69">
        <f>IF(U162="X",IF($D162="Days",$C162,$C162*'Globals'!$C$27)*$E162,0)</f>
        <v>0</v>
      </c>
      <c r="AH162" s="69">
        <f>IF(V162="X",$G162,0)</f>
        <v>0</v>
      </c>
      <c r="AI162" s="69">
        <f>IF(W162="X",$G162,0)</f>
        <v>0</v>
      </c>
      <c r="AJ162" s="69">
        <f>IF(L162="X",$G162,0)</f>
        <v>0</v>
      </c>
      <c r="AK162" s="69">
        <f>(IF(Q162="X",G162*'Globals'!$C$45,0))+(IF(N162="X",G162*'Globals'!$C$46,0))+(IF(O162="X",G162*'Globals'!$C$47,0))+(IF(K162="X",G162*'Globals'!$C$49,0))+(IF(T162="X",G162*'Globals'!$C$51,0))+(IF(L162="X",G162*'Globals'!$C$50,0))</f>
        <v>0</v>
      </c>
      <c r="AL162" s="69">
        <f>IF(J162="",G162,0)</f>
        <v>0</v>
      </c>
      <c r="AM162" s="3"/>
      <c r="AN162" s="3"/>
      <c r="AO162" s="3"/>
    </row>
    <row r="163" ht="13.65" customHeight="1">
      <c r="A163" s="60"/>
      <c r="B163" t="s" s="32">
        <v>360</v>
      </c>
      <c r="C163" s="60"/>
      <c r="D163" t="s" s="32">
        <v>351</v>
      </c>
      <c r="E163" s="60"/>
      <c r="F163" s="106">
        <v>0</v>
      </c>
      <c r="G163" s="35"/>
      <c r="H163" s="35"/>
      <c r="I163" s="16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69">
        <f>IF(M163="X",IF(D163="Weeks",C163*E163*'Globals'!$C$27,C163*E163),0)</f>
        <v>0</v>
      </c>
      <c r="Y163" s="69">
        <f>IF(Q163="X",G163,0)</f>
        <v>0</v>
      </c>
      <c r="Z163" s="69">
        <f>IF(R163="X",$G163,0)</f>
        <v>0</v>
      </c>
      <c r="AA163" s="69">
        <f>IF(S163="X",$G163,0)</f>
        <v>0</v>
      </c>
      <c r="AB163" s="69">
        <f>IF(N163="X",$G163,0)</f>
        <v>0</v>
      </c>
      <c r="AC163" s="69">
        <f>IF(O163="X",$G163,0)</f>
        <v>0</v>
      </c>
      <c r="AD163" s="69">
        <f>IF(P163="X",$G163,0)</f>
        <v>0</v>
      </c>
      <c r="AE163" s="69">
        <f>IF(K163="X",$G163,0)</f>
        <v>0</v>
      </c>
      <c r="AF163" s="69">
        <f>IF(T163="X",IF(D163="Days",C163,C163*'Globals'!$C$27)*E163,0)</f>
        <v>0</v>
      </c>
      <c r="AG163" s="69">
        <f>IF(U163="X",IF($D163="Days",$C163,$C163*'Globals'!$C$27)*$E163,0)</f>
        <v>0</v>
      </c>
      <c r="AH163" s="69">
        <f>IF(V163="X",$G163,0)</f>
        <v>0</v>
      </c>
      <c r="AI163" s="69">
        <f>IF(W163="X",$G163,0)</f>
        <v>0</v>
      </c>
      <c r="AJ163" s="69">
        <f>IF(L163="X",$G163,0)</f>
        <v>0</v>
      </c>
      <c r="AK163" s="69">
        <f>(IF(Q163="X",G163*'Globals'!$C$45,0))+(IF(N163="X",G163*'Globals'!$C$46,0))+(IF(O163="X",G163*'Globals'!$C$47,0))+(IF(K163="X",G163*'Globals'!$C$49,0))+(IF(T163="X",G163*'Globals'!$C$51,0))+(IF(L163="X",G163*'Globals'!$C$50,0))</f>
        <v>0</v>
      </c>
      <c r="AL163" s="69">
        <f>IF(J163="",G163,0)</f>
        <v>0</v>
      </c>
      <c r="AM163" s="3"/>
      <c r="AN163" s="3"/>
      <c r="AO163" s="3"/>
    </row>
    <row r="164" ht="13.65" customHeight="1">
      <c r="A164" s="60"/>
      <c r="B164" t="s" s="32">
        <v>361</v>
      </c>
      <c r="C164" s="60"/>
      <c r="D164" t="s" s="32">
        <v>351</v>
      </c>
      <c r="E164" s="60"/>
      <c r="F164" s="106"/>
      <c r="G164" s="35"/>
      <c r="H164" s="35"/>
      <c r="I164" s="16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69">
        <f>IF(M164="X",IF(D164="Weeks",C164*E164*'Globals'!$C$27,C164*E164),0)</f>
        <v>0</v>
      </c>
      <c r="Y164" s="69">
        <f>IF(Q164="X",G164,0)</f>
        <v>0</v>
      </c>
      <c r="Z164" s="69">
        <f>IF(R164="X",$G164,0)</f>
        <v>0</v>
      </c>
      <c r="AA164" s="69">
        <f>IF(S164="X",$G164,0)</f>
        <v>0</v>
      </c>
      <c r="AB164" s="69">
        <f>IF(N164="X",$G164,0)</f>
        <v>0</v>
      </c>
      <c r="AC164" s="69">
        <f>IF(O164="X",$G164,0)</f>
        <v>0</v>
      </c>
      <c r="AD164" s="69">
        <f>IF(P164="X",$G164,0)</f>
        <v>0</v>
      </c>
      <c r="AE164" s="69">
        <f>IF(K164="X",$G164,0)</f>
        <v>0</v>
      </c>
      <c r="AF164" s="69">
        <f>IF(T164="X",IF(D164="Days",C164,C164*'Globals'!$C$27)*E164,0)</f>
        <v>0</v>
      </c>
      <c r="AG164" s="69">
        <f>IF(U164="X",IF($D164="Days",$C164,$C164*'Globals'!$C$27)*$E164,0)</f>
        <v>0</v>
      </c>
      <c r="AH164" s="69">
        <f>IF(V164="X",$G164,0)</f>
        <v>0</v>
      </c>
      <c r="AI164" s="69">
        <f>IF(W164="X",$G164,0)</f>
        <v>0</v>
      </c>
      <c r="AJ164" s="69">
        <f>IF(L164="X",$G164,0)</f>
        <v>0</v>
      </c>
      <c r="AK164" s="69">
        <f>(IF(Q164="X",G164*'Globals'!$C$45,0))+(IF(N164="X",G164*'Globals'!$C$46,0))+(IF(O164="X",G164*'Globals'!$C$47,0))+(IF(K164="X",G164*'Globals'!$C$49,0))+(IF(T164="X",G164*'Globals'!$C$51,0))+(IF(L164="X",G164*'Globals'!$C$50,0))</f>
        <v>0</v>
      </c>
      <c r="AL164" s="69">
        <f>IF(J164="",G164,0)</f>
        <v>0</v>
      </c>
      <c r="AM164" s="3"/>
      <c r="AN164" s="3"/>
      <c r="AO164" s="3"/>
    </row>
    <row r="165" ht="13.65" customHeight="1">
      <c r="A165" s="60"/>
      <c r="B165" s="60"/>
      <c r="C165" s="60"/>
      <c r="D165" s="60"/>
      <c r="E165" s="60"/>
      <c r="F165" s="106"/>
      <c r="G165" s="35"/>
      <c r="H165" s="35"/>
      <c r="I165" s="16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69">
        <f>IF(M165="X",IF(D165="Weeks",C165*E165*'Globals'!$C$27,C165*E165),0)</f>
        <v>0</v>
      </c>
      <c r="Y165" s="69">
        <f>IF(Q165="X",G165,0)</f>
        <v>0</v>
      </c>
      <c r="Z165" s="69">
        <f>IF(R165="X",$G165,0)</f>
        <v>0</v>
      </c>
      <c r="AA165" s="69">
        <f>IF(S165="X",$G165,0)</f>
        <v>0</v>
      </c>
      <c r="AB165" s="69">
        <f>IF(N165="X",$G165,0)</f>
        <v>0</v>
      </c>
      <c r="AC165" s="69">
        <f>IF(O165="X",$G165,0)</f>
        <v>0</v>
      </c>
      <c r="AD165" s="69">
        <f>IF(P165="X",$G165,0)</f>
        <v>0</v>
      </c>
      <c r="AE165" s="69">
        <f>IF(K165="X",$G165,0)</f>
        <v>0</v>
      </c>
      <c r="AF165" s="69">
        <f>IF(T165="X",IF(D165="Days",C165,C165*'Globals'!$C$27)*E165,0)</f>
        <v>0</v>
      </c>
      <c r="AG165" s="69">
        <f>IF(U165="X",IF($D165="Days",$C165,$C165*'Globals'!$C$27)*$E165,0)</f>
        <v>0</v>
      </c>
      <c r="AH165" s="69">
        <f>IF(V165="X",$G165,0)</f>
        <v>0</v>
      </c>
      <c r="AI165" s="69">
        <f>IF(W165="X",$G165,0)</f>
        <v>0</v>
      </c>
      <c r="AJ165" s="69">
        <f>IF(L165="X",$G165,0)</f>
        <v>0</v>
      </c>
      <c r="AK165" s="69">
        <f>(IF(Q165="X",G165*'Globals'!$C$45,0))+(IF(N165="X",G165*'Globals'!$C$46,0))+(IF(O165="X",G165*'Globals'!$C$47,0))+(IF(K165="X",G165*'Globals'!$C$49,0))+(IF(T165="X",G165*'Globals'!$C$51,0))+(IF(L165="X",G165*'Globals'!$C$50,0))</f>
        <v>0</v>
      </c>
      <c r="AL165" s="69">
        <f>IF(J165="",G165,0)</f>
        <v>0</v>
      </c>
      <c r="AM165" s="3"/>
      <c r="AN165" s="3"/>
      <c r="AO165" s="3"/>
    </row>
    <row r="166" ht="13.65" customHeight="1">
      <c r="A166" s="60"/>
      <c r="B166" t="s" s="32">
        <v>362</v>
      </c>
      <c r="C166" s="60"/>
      <c r="D166" t="s" s="32">
        <v>184</v>
      </c>
      <c r="E166" s="60"/>
      <c r="F166" s="106"/>
      <c r="G166" s="35"/>
      <c r="H166" s="35"/>
      <c r="I166" s="16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69">
        <f>IF(M166="X",IF(D166="Weeks",C166*E166*'Globals'!$C$27,C166*E166),0)</f>
        <v>0</v>
      </c>
      <c r="Y166" s="69">
        <f>IF(Q166="X",G166,0)</f>
        <v>0</v>
      </c>
      <c r="Z166" s="69">
        <f>IF(R166="X",$G166,0)</f>
        <v>0</v>
      </c>
      <c r="AA166" s="69">
        <f>IF(S166="X",$G166,0)</f>
        <v>0</v>
      </c>
      <c r="AB166" s="69">
        <f>IF(N166="X",$G166,0)</f>
        <v>0</v>
      </c>
      <c r="AC166" s="69">
        <f>IF(O166="X",$G166,0)</f>
        <v>0</v>
      </c>
      <c r="AD166" s="69">
        <f>IF(P166="X",$G166,0)</f>
        <v>0</v>
      </c>
      <c r="AE166" s="69">
        <f>IF(K166="X",$G166,0)</f>
        <v>0</v>
      </c>
      <c r="AF166" s="69">
        <f>IF(T166="X",IF(D166="Days",C166,C166*'Globals'!$C$27)*E166,0)</f>
        <v>0</v>
      </c>
      <c r="AG166" s="69">
        <f>IF(U166="X",IF($D166="Days",$C166,$C166*'Globals'!$C$27)*$E166,0)</f>
        <v>0</v>
      </c>
      <c r="AH166" s="69">
        <f>IF(V166="X",$G166,0)</f>
        <v>0</v>
      </c>
      <c r="AI166" s="69">
        <f>IF(W166="X",$G166,0)</f>
        <v>0</v>
      </c>
      <c r="AJ166" s="69">
        <f>IF(L166="X",$G166,0)</f>
        <v>0</v>
      </c>
      <c r="AK166" s="69">
        <f>(IF(Q166="X",G166*'Globals'!$C$45,0))+(IF(N166="X",G166*'Globals'!$C$46,0))+(IF(O166="X",G166*'Globals'!$C$47,0))+(IF(K166="X",G166*'Globals'!$C$49,0))+(IF(T166="X",G166*'Globals'!$C$51,0))+(IF(L166="X",G166*'Globals'!$C$50,0))</f>
        <v>0</v>
      </c>
      <c r="AL166" s="69">
        <f>IF(J166="",G166,0)</f>
        <v>0</v>
      </c>
      <c r="AM166" s="3"/>
      <c r="AN166" s="3"/>
      <c r="AO166" s="3"/>
    </row>
    <row r="167" ht="13.65" customHeight="1">
      <c r="A167" s="60"/>
      <c r="B167" t="s" s="32">
        <v>363</v>
      </c>
      <c r="C167" s="60"/>
      <c r="D167" t="s" s="32">
        <v>351</v>
      </c>
      <c r="E167" s="60"/>
      <c r="F167" s="106"/>
      <c r="G167" s="35"/>
      <c r="H167" s="35"/>
      <c r="I167" s="16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69">
        <f>IF(M167="X",IF(D167="Weeks",C167*E167*'Globals'!$C$27,C167*E167),0)</f>
        <v>0</v>
      </c>
      <c r="Y167" s="69">
        <f>IF(Q167="X",G167,0)</f>
        <v>0</v>
      </c>
      <c r="Z167" s="69">
        <f>IF(R167="X",$G167,0)</f>
        <v>0</v>
      </c>
      <c r="AA167" s="69">
        <f>IF(S167="X",$G167,0)</f>
        <v>0</v>
      </c>
      <c r="AB167" s="69">
        <f>IF(N167="X",$G167,0)</f>
        <v>0</v>
      </c>
      <c r="AC167" s="69">
        <f>IF(O167="X",$G167,0)</f>
        <v>0</v>
      </c>
      <c r="AD167" s="69">
        <f>IF(P167="X",$G167,0)</f>
        <v>0</v>
      </c>
      <c r="AE167" s="69">
        <f>IF(K167="X",$G167,0)</f>
        <v>0</v>
      </c>
      <c r="AF167" s="69">
        <f>IF(T167="X",IF(D167="Days",C167,C167*'Globals'!$C$27)*E167,0)</f>
        <v>0</v>
      </c>
      <c r="AG167" s="69">
        <f>IF(U167="X",IF($D167="Days",$C167,$C167*'Globals'!$C$27)*$E167,0)</f>
        <v>0</v>
      </c>
      <c r="AH167" s="69">
        <f>IF(V167="X",$G167,0)</f>
        <v>0</v>
      </c>
      <c r="AI167" s="69">
        <f>IF(W167="X",$G167,0)</f>
        <v>0</v>
      </c>
      <c r="AJ167" s="69">
        <f>IF(L167="X",$G167,0)</f>
        <v>0</v>
      </c>
      <c r="AK167" s="69">
        <f>(IF(Q167="X",G167*'Globals'!$C$45,0))+(IF(N167="X",G167*'Globals'!$C$46,0))+(IF(O167="X",G167*'Globals'!$C$47,0))+(IF(K167="X",G167*'Globals'!$C$49,0))+(IF(T167="X",G167*'Globals'!$C$51,0))+(IF(L167="X",G167*'Globals'!$C$50,0))</f>
        <v>0</v>
      </c>
      <c r="AL167" s="69">
        <f>IF(J167="",G167,0)</f>
        <v>0</v>
      </c>
      <c r="AM167" s="3"/>
      <c r="AN167" s="3"/>
      <c r="AO167" s="3"/>
    </row>
    <row r="168" ht="13.65" customHeight="1">
      <c r="A168" s="60"/>
      <c r="B168" t="s" s="32">
        <v>364</v>
      </c>
      <c r="C168" s="60"/>
      <c r="D168" t="s" s="32">
        <v>351</v>
      </c>
      <c r="E168" s="60"/>
      <c r="F168" s="106">
        <v>0</v>
      </c>
      <c r="G168" s="35"/>
      <c r="H168" s="35"/>
      <c r="I168" s="16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69">
        <f>IF(M168="X",IF(D168="Weeks",C168*E168*'Globals'!$C$27,C168*E168),0)</f>
        <v>0</v>
      </c>
      <c r="Y168" s="69">
        <f>IF(Q168="X",G168,0)</f>
        <v>0</v>
      </c>
      <c r="Z168" s="69">
        <f>IF(R168="X",$G168,0)</f>
        <v>0</v>
      </c>
      <c r="AA168" s="69">
        <f>IF(S168="X",$G168,0)</f>
        <v>0</v>
      </c>
      <c r="AB168" s="69">
        <f>IF(N168="X",$G168,0)</f>
        <v>0</v>
      </c>
      <c r="AC168" s="69">
        <f>IF(O168="X",$G168,0)</f>
        <v>0</v>
      </c>
      <c r="AD168" s="69">
        <f>IF(P168="X",$G168,0)</f>
        <v>0</v>
      </c>
      <c r="AE168" s="69">
        <f>IF(K168="X",$G168,0)</f>
        <v>0</v>
      </c>
      <c r="AF168" s="69">
        <f>IF(T168="X",IF(D168="Days",C168,C168*'Globals'!$C$27)*E168,0)</f>
        <v>0</v>
      </c>
      <c r="AG168" s="69">
        <f>IF(U168="X",IF($D168="Days",$C168,$C168*'Globals'!$C$27)*$E168,0)</f>
        <v>0</v>
      </c>
      <c r="AH168" s="69">
        <f>IF(V168="X",$G168,0)</f>
        <v>0</v>
      </c>
      <c r="AI168" s="69">
        <f>IF(W168="X",$G168,0)</f>
        <v>0</v>
      </c>
      <c r="AJ168" s="69">
        <f>IF(L168="X",$G168,0)</f>
        <v>0</v>
      </c>
      <c r="AK168" s="69">
        <f>(IF(Q168="X",G168*'Globals'!$C$45,0))+(IF(N168="X",G168*'Globals'!$C$46,0))+(IF(O168="X",G168*'Globals'!$C$47,0))+(IF(K168="X",G168*'Globals'!$C$49,0))+(IF(T168="X",G168*'Globals'!$C$51,0))+(IF(L168="X",G168*'Globals'!$C$50,0))</f>
        <v>0</v>
      </c>
      <c r="AL168" s="69">
        <f>IF(J168="",G168,0)</f>
        <v>0</v>
      </c>
      <c r="AM168" s="3"/>
      <c r="AN168" s="3"/>
      <c r="AO168" s="3"/>
    </row>
    <row r="169" ht="13.65" customHeight="1">
      <c r="A169" s="60"/>
      <c r="B169" s="60"/>
      <c r="C169" s="60"/>
      <c r="D169" s="60"/>
      <c r="E169" s="60"/>
      <c r="F169" s="106"/>
      <c r="G169" s="35"/>
      <c r="H169" s="35"/>
      <c r="I169" s="16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69">
        <f>IF(M169="X",IF(D169="Weeks",C169*E169*'Globals'!$C$27,C169*E169),0)</f>
        <v>0</v>
      </c>
      <c r="Y169" s="69">
        <f>IF(Q169="X",G169,0)</f>
        <v>0</v>
      </c>
      <c r="Z169" s="69">
        <f>IF(R169="X",$G169,0)</f>
        <v>0</v>
      </c>
      <c r="AA169" s="69">
        <f>IF(S169="X",$G169,0)</f>
        <v>0</v>
      </c>
      <c r="AB169" s="69">
        <f>IF(N169="X",$G169,0)</f>
        <v>0</v>
      </c>
      <c r="AC169" s="69">
        <f>IF(O169="X",$G169,0)</f>
        <v>0</v>
      </c>
      <c r="AD169" s="69">
        <f>IF(P169="X",$G169,0)</f>
        <v>0</v>
      </c>
      <c r="AE169" s="69">
        <f>IF(K169="X",$G169,0)</f>
        <v>0</v>
      </c>
      <c r="AF169" s="69">
        <f>IF(T169="X",IF(D169="Days",C169,C169*'Globals'!$C$27)*E169,0)</f>
        <v>0</v>
      </c>
      <c r="AG169" s="69">
        <f>IF(U169="X",IF($D169="Days",$C169,$C169*'Globals'!$C$27)*$E169,0)</f>
        <v>0</v>
      </c>
      <c r="AH169" s="69">
        <f>IF(V169="X",$G169,0)</f>
        <v>0</v>
      </c>
      <c r="AI169" s="69">
        <f>IF(W169="X",$G169,0)</f>
        <v>0</v>
      </c>
      <c r="AJ169" s="69">
        <f>IF(L169="X",$G169,0)</f>
        <v>0</v>
      </c>
      <c r="AK169" s="69">
        <f>(IF(Q169="X",G169*'Globals'!$C$45,0))+(IF(N169="X",G169*'Globals'!$C$46,0))+(IF(O169="X",G169*'Globals'!$C$47,0))+(IF(K169="X",G169*'Globals'!$C$49,0))+(IF(T169="X",G169*'Globals'!$C$51,0))+(IF(L169="X",G169*'Globals'!$C$50,0))</f>
        <v>0</v>
      </c>
      <c r="AL169" s="69">
        <f>IF(J169="",G169,0)</f>
        <v>0</v>
      </c>
      <c r="AM169" s="3"/>
      <c r="AN169" s="3"/>
      <c r="AO169" s="3"/>
    </row>
    <row r="170" ht="13.65" customHeight="1">
      <c r="A170" t="s" s="32">
        <v>365</v>
      </c>
      <c r="B170" t="s" s="32">
        <v>366</v>
      </c>
      <c r="C170" s="60"/>
      <c r="D170" t="s" s="32">
        <v>184</v>
      </c>
      <c r="E170" s="60"/>
      <c r="F170" s="106"/>
      <c r="G170" s="35"/>
      <c r="H170" s="35"/>
      <c r="I170" s="16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69">
        <f>IF(M170="X",IF(D170="Weeks",C170*E170*'Globals'!$C$27,C170*E170),0)</f>
        <v>0</v>
      </c>
      <c r="Y170" s="69">
        <f>IF(Q170="X",G170,0)</f>
        <v>0</v>
      </c>
      <c r="Z170" s="69">
        <f>IF(R170="X",$G170,0)</f>
        <v>0</v>
      </c>
      <c r="AA170" s="69">
        <f>IF(S170="X",$G170,0)</f>
        <v>0</v>
      </c>
      <c r="AB170" s="69">
        <f>IF(N170="X",$G170,0)</f>
        <v>0</v>
      </c>
      <c r="AC170" s="69">
        <f>IF(O170="X",$G170,0)</f>
        <v>0</v>
      </c>
      <c r="AD170" s="69">
        <f>IF(P170="X",$G170,0)</f>
        <v>0</v>
      </c>
      <c r="AE170" s="69">
        <f>IF(K170="X",$G170,0)</f>
        <v>0</v>
      </c>
      <c r="AF170" s="69">
        <f>IF(T170="X",IF(D170="Days",C170,C170*'Globals'!$C$27)*E170,0)</f>
        <v>0</v>
      </c>
      <c r="AG170" s="69">
        <f>IF(U170="X",IF($D170="Days",$C170,$C170*'Globals'!$C$27)*$E170,0)</f>
        <v>0</v>
      </c>
      <c r="AH170" s="69">
        <f>IF(V170="X",$G170,0)</f>
        <v>0</v>
      </c>
      <c r="AI170" s="69">
        <f>IF(W170="X",$G170,0)</f>
        <v>0</v>
      </c>
      <c r="AJ170" s="69">
        <f>IF(L170="X",$G170,0)</f>
        <v>0</v>
      </c>
      <c r="AK170" s="69">
        <f>(IF(Q170="X",G170*'Globals'!$C$45,0))+(IF(N170="X",G170*'Globals'!$C$46,0))+(IF(O170="X",G170*'Globals'!$C$47,0))+(IF(K170="X",G170*'Globals'!$C$49,0))+(IF(T170="X",G170*'Globals'!$C$51,0))+(IF(L170="X",G170*'Globals'!$C$50,0))</f>
        <v>0</v>
      </c>
      <c r="AL170" s="69">
        <f>IF(J170="",G170,0)</f>
        <v>0</v>
      </c>
      <c r="AM170" s="3"/>
      <c r="AN170" s="3"/>
      <c r="AO170" s="3"/>
    </row>
    <row r="171" ht="13.65" customHeight="1">
      <c r="A171" t="s" s="32">
        <v>367</v>
      </c>
      <c r="B171" t="s" s="32">
        <v>368</v>
      </c>
      <c r="C171" s="60"/>
      <c r="D171" t="s" s="32">
        <v>184</v>
      </c>
      <c r="E171" s="60"/>
      <c r="F171" s="106"/>
      <c r="G171" s="35"/>
      <c r="H171" s="35"/>
      <c r="I171" s="16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69">
        <f>IF(M171="X",IF(D171="Weeks",C171*E171*'Globals'!$C$27,C171*E171),0)</f>
        <v>0</v>
      </c>
      <c r="Y171" s="69">
        <f>IF(Q171="X",G171,0)</f>
        <v>0</v>
      </c>
      <c r="Z171" s="69">
        <f>IF(R171="X",$G171,0)</f>
        <v>0</v>
      </c>
      <c r="AA171" s="69">
        <f>IF(S171="X",$G171,0)</f>
        <v>0</v>
      </c>
      <c r="AB171" s="69">
        <f>IF(N171="X",$G171,0)</f>
        <v>0</v>
      </c>
      <c r="AC171" s="69">
        <f>IF(O171="X",$G171,0)</f>
        <v>0</v>
      </c>
      <c r="AD171" s="69">
        <f>IF(P171="X",$G171,0)</f>
        <v>0</v>
      </c>
      <c r="AE171" s="69">
        <f>IF(K171="X",$G171,0)</f>
        <v>0</v>
      </c>
      <c r="AF171" s="69">
        <f>IF(T171="X",IF(D171="Days",C171,C171*'Globals'!$C$27)*E171,0)</f>
        <v>0</v>
      </c>
      <c r="AG171" s="69">
        <f>IF(U171="X",IF($D171="Days",$C171,$C171*'Globals'!$C$27)*$E171,0)</f>
        <v>0</v>
      </c>
      <c r="AH171" s="69">
        <f>IF(V171="X",$G171,0)</f>
        <v>0</v>
      </c>
      <c r="AI171" s="69">
        <f>IF(W171="X",$G171,0)</f>
        <v>0</v>
      </c>
      <c r="AJ171" s="69">
        <f>IF(L171="X",$G171,0)</f>
        <v>0</v>
      </c>
      <c r="AK171" s="69">
        <f>(IF(Q171="X",G171*'Globals'!$C$45,0))+(IF(N171="X",G171*'Globals'!$C$46,0))+(IF(O171="X",G171*'Globals'!$C$47,0))+(IF(K171="X",G171*'Globals'!$C$49,0))+(IF(T171="X",G171*'Globals'!$C$51,0))+(IF(L171="X",G171*'Globals'!$C$50,0))</f>
        <v>0</v>
      </c>
      <c r="AL171" s="69">
        <f>IF(J171="",G171,0)</f>
        <v>0</v>
      </c>
      <c r="AM171" s="3"/>
      <c r="AN171" s="3"/>
      <c r="AO171" s="3"/>
    </row>
    <row r="172" ht="13.65" customHeight="1">
      <c r="A172" t="s" s="32">
        <v>369</v>
      </c>
      <c r="B172" t="s" s="32">
        <v>370</v>
      </c>
      <c r="C172" s="60"/>
      <c r="D172" t="s" s="32">
        <v>184</v>
      </c>
      <c r="E172" s="60"/>
      <c r="F172" s="106"/>
      <c r="G172" s="35"/>
      <c r="H172" s="35"/>
      <c r="I172" s="16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69">
        <f>IF(M172="X",IF(D172="Weeks",C172*E172*'Globals'!$C$27,C172*E172),0)</f>
        <v>0</v>
      </c>
      <c r="Y172" s="69">
        <f>IF(Q172="X",G172,0)</f>
        <v>0</v>
      </c>
      <c r="Z172" s="69">
        <f>IF(R172="X",$G172,0)</f>
        <v>0</v>
      </c>
      <c r="AA172" s="69">
        <f>IF(S172="X",$G172,0)</f>
        <v>0</v>
      </c>
      <c r="AB172" s="69">
        <f>IF(N172="X",$G172,0)</f>
        <v>0</v>
      </c>
      <c r="AC172" s="69">
        <f>IF(O172="X",$G172,0)</f>
        <v>0</v>
      </c>
      <c r="AD172" s="69">
        <f>IF(P172="X",$G172,0)</f>
        <v>0</v>
      </c>
      <c r="AE172" s="69">
        <f>IF(K172="X",$G172,0)</f>
        <v>0</v>
      </c>
      <c r="AF172" s="69">
        <f>IF(T172="X",IF(D172="Days",C172,C172*'Globals'!$C$27)*E172,0)</f>
        <v>0</v>
      </c>
      <c r="AG172" s="69">
        <f>IF(U172="X",IF($D172="Days",$C172,$C172*'Globals'!$C$27)*$E172,0)</f>
        <v>0</v>
      </c>
      <c r="AH172" s="69">
        <f>IF(V172="X",$G172,0)</f>
        <v>0</v>
      </c>
      <c r="AI172" s="69">
        <f>IF(W172="X",$G172,0)</f>
        <v>0</v>
      </c>
      <c r="AJ172" s="69">
        <f>IF(L172="X",$G172,0)</f>
        <v>0</v>
      </c>
      <c r="AK172" s="69">
        <f>(IF(Q172="X",G172*'Globals'!$C$45,0))+(IF(N172="X",G172*'Globals'!$C$46,0))+(IF(O172="X",G172*'Globals'!$C$47,0))+(IF(K172="X",G172*'Globals'!$C$49,0))+(IF(T172="X",G172*'Globals'!$C$51,0))+(IF(L172="X",G172*'Globals'!$C$50,0))</f>
        <v>0</v>
      </c>
      <c r="AL172" s="69">
        <f>IF(J172="",G172,0)</f>
        <v>0</v>
      </c>
      <c r="AM172" s="3"/>
      <c r="AN172" s="3"/>
      <c r="AO172" s="3"/>
    </row>
    <row r="173" ht="13.65" customHeight="1">
      <c r="A173" t="s" s="32">
        <v>371</v>
      </c>
      <c r="B173" t="s" s="32">
        <v>372</v>
      </c>
      <c r="C173" s="60"/>
      <c r="D173" t="s" s="32">
        <v>184</v>
      </c>
      <c r="E173" s="60"/>
      <c r="F173" s="106"/>
      <c r="G173" s="35"/>
      <c r="H173" s="35"/>
      <c r="I173" s="16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69">
        <f>IF(M173="X",IF(D173="Weeks",C173*E173*'Globals'!$C$27,C173*E173),0)</f>
        <v>0</v>
      </c>
      <c r="Y173" s="69">
        <f>IF(Q173="X",G173,0)</f>
        <v>0</v>
      </c>
      <c r="Z173" s="69">
        <f>IF(R173="X",$G173,0)</f>
        <v>0</v>
      </c>
      <c r="AA173" s="69">
        <f>IF(S173="X",$G173,0)</f>
        <v>0</v>
      </c>
      <c r="AB173" s="69">
        <f>IF(N173="X",$G173,0)</f>
        <v>0</v>
      </c>
      <c r="AC173" s="69">
        <f>IF(O173="X",$G173,0)</f>
        <v>0</v>
      </c>
      <c r="AD173" s="69">
        <f>IF(P173="X",$G173,0)</f>
        <v>0</v>
      </c>
      <c r="AE173" s="69">
        <f>IF(K173="X",$G173,0)</f>
        <v>0</v>
      </c>
      <c r="AF173" s="69">
        <f>IF(T173="X",IF(D173="Days",C173,C173*'Globals'!$C$27)*E173,0)</f>
        <v>0</v>
      </c>
      <c r="AG173" s="69">
        <f>IF(U173="X",IF($D173="Days",$C173,$C173*'Globals'!$C$27)*$E173,0)</f>
        <v>0</v>
      </c>
      <c r="AH173" s="69">
        <f>IF(V173="X",$G173,0)</f>
        <v>0</v>
      </c>
      <c r="AI173" s="69">
        <f>IF(W173="X",$G173,0)</f>
        <v>0</v>
      </c>
      <c r="AJ173" s="69">
        <f>IF(L173="X",$G173,0)</f>
        <v>0</v>
      </c>
      <c r="AK173" s="69">
        <f>(IF(Q173="X",G173*'Globals'!$C$45,0))+(IF(N173="X",G173*'Globals'!$C$46,0))+(IF(O173="X",G173*'Globals'!$C$47,0))+(IF(K173="X",G173*'Globals'!$C$49,0))+(IF(T173="X",G173*'Globals'!$C$51,0))+(IF(L173="X",G173*'Globals'!$C$50,0))</f>
        <v>0</v>
      </c>
      <c r="AL173" s="69">
        <f>IF(J173="",G173,0)</f>
        <v>0</v>
      </c>
      <c r="AM173" s="3"/>
      <c r="AN173" s="3"/>
      <c r="AO173" s="3"/>
    </row>
    <row r="174" ht="13.65" customHeight="1">
      <c r="A174" s="111"/>
      <c r="B174" t="s" s="63">
        <v>373</v>
      </c>
      <c r="C174" s="64"/>
      <c r="D174" s="64"/>
      <c r="E174" s="64"/>
      <c r="F174" s="113"/>
      <c r="G174" s="108"/>
      <c r="H174" s="112">
        <v>0</v>
      </c>
      <c r="I174" s="3"/>
      <c r="J174" s="97"/>
      <c r="K174" s="98"/>
      <c r="L174" s="98"/>
      <c r="M174" s="98"/>
      <c r="N174" s="98"/>
      <c r="O174" s="98"/>
      <c r="P174" s="98"/>
      <c r="Q174" s="98"/>
      <c r="R174" s="98"/>
      <c r="S174" s="98"/>
      <c r="T174" s="98"/>
      <c r="U174" s="98"/>
      <c r="V174" s="98"/>
      <c r="W174" s="98"/>
      <c r="X174" s="98"/>
      <c r="Y174" s="98"/>
      <c r="Z174" s="98"/>
      <c r="AA174" s="98"/>
      <c r="AB174" s="98"/>
      <c r="AC174" s="98"/>
      <c r="AD174" s="98"/>
      <c r="AE174" s="98"/>
      <c r="AF174" s="98"/>
      <c r="AG174" s="98"/>
      <c r="AH174" s="98"/>
      <c r="AI174" s="98"/>
      <c r="AJ174" s="98"/>
      <c r="AK174" s="98"/>
      <c r="AL174" s="98"/>
      <c r="AM174" s="98"/>
      <c r="AN174" s="3"/>
      <c r="AO174" s="3"/>
    </row>
    <row r="175" ht="13.65" customHeight="1">
      <c r="A175" s="107"/>
      <c r="B175" s="108"/>
      <c r="C175" s="108"/>
      <c r="D175" s="108"/>
      <c r="E175" s="108"/>
      <c r="F175" s="110"/>
      <c r="G175" s="109"/>
      <c r="H175" s="109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69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ht="13.65" customHeight="1">
      <c r="A176" t="s" s="101">
        <v>56</v>
      </c>
      <c r="B176" t="s" s="101">
        <v>57</v>
      </c>
      <c r="C176" s="103"/>
      <c r="D176" s="103"/>
      <c r="E176" s="103"/>
      <c r="F176" s="104"/>
      <c r="G176" s="105"/>
      <c r="H176" s="105"/>
      <c r="I176" s="16"/>
      <c r="J176" s="97"/>
      <c r="K176" s="98"/>
      <c r="L176" s="98"/>
      <c r="M176" s="98"/>
      <c r="N176" s="98"/>
      <c r="O176" s="98"/>
      <c r="P176" s="98"/>
      <c r="Q176" s="98"/>
      <c r="R176" s="98"/>
      <c r="S176" s="98"/>
      <c r="T176" s="98"/>
      <c r="U176" s="98"/>
      <c r="V176" s="98"/>
      <c r="W176" s="98"/>
      <c r="X176" s="98"/>
      <c r="Y176" s="98"/>
      <c r="Z176" s="98"/>
      <c r="AA176" s="98"/>
      <c r="AB176" s="98"/>
      <c r="AC176" s="98"/>
      <c r="AD176" s="98"/>
      <c r="AE176" s="98"/>
      <c r="AF176" s="98"/>
      <c r="AG176" s="98"/>
      <c r="AH176" s="98"/>
      <c r="AI176" s="98"/>
      <c r="AJ176" s="98"/>
      <c r="AK176" s="98"/>
      <c r="AL176" s="98"/>
      <c r="AM176" s="98"/>
      <c r="AN176" s="3"/>
      <c r="AO176" s="3"/>
    </row>
    <row r="177" ht="13.65" customHeight="1">
      <c r="A177" t="s" s="32">
        <v>374</v>
      </c>
      <c r="B177" t="s" s="32">
        <v>375</v>
      </c>
      <c r="C177" t="s" s="32">
        <v>376</v>
      </c>
      <c r="D177" t="s" s="32">
        <v>377</v>
      </c>
      <c r="E177" s="60">
        <v>1</v>
      </c>
      <c r="F177" s="106"/>
      <c r="G177" s="35">
        <v>0</v>
      </c>
      <c r="H177" s="35"/>
      <c r="I177" s="16"/>
      <c r="J177" s="3"/>
      <c r="K177" t="s" s="71">
        <v>223</v>
      </c>
      <c r="L177" s="3"/>
      <c r="M177" t="s" s="71">
        <v>223</v>
      </c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69">
        <f>IF(M177="X",IF(D177="Weeks",C177*E177*'Globals'!$C$27,C177*E177),0)</f>
      </c>
      <c r="Y177" s="69">
        <f>IF(Q177="X",G177,0)</f>
        <v>0</v>
      </c>
      <c r="Z177" s="69">
        <f>IF(R177="X",$G177,0)</f>
        <v>0</v>
      </c>
      <c r="AA177" s="69">
        <f>IF(S177="X",$G177,0)</f>
        <v>0</v>
      </c>
      <c r="AB177" s="69">
        <f>IF(N177="X",$G177,0)</f>
        <v>0</v>
      </c>
      <c r="AC177" s="69">
        <f>IF(O177="X",$G177,0)</f>
        <v>0</v>
      </c>
      <c r="AD177" s="69">
        <f>IF(P177="X",$G177,0)</f>
        <v>0</v>
      </c>
      <c r="AE177" s="69">
        <f>IF(K177="X",$G177,0)</f>
        <v>0</v>
      </c>
      <c r="AF177" s="69">
        <f>IF(T177="X",IF(D177="Days",C177,C177*'Globals'!$C$27)*E177,0)</f>
        <v>0</v>
      </c>
      <c r="AG177" s="69">
        <f>IF(U177="X",IF($D177="Days",$C177,$C177*'Globals'!$C$27)*$E177,0)</f>
        <v>0</v>
      </c>
      <c r="AH177" s="69">
        <f>IF(V177="X",$G177,0)</f>
        <v>0</v>
      </c>
      <c r="AI177" s="69">
        <f>IF(W177="X",$G177,0)</f>
        <v>0</v>
      </c>
      <c r="AJ177" s="69">
        <f>IF(L177="X",$G177,0)</f>
        <v>0</v>
      </c>
      <c r="AK177" s="69">
        <f>(IF(Q177="X",G177*'Globals'!$C$45,0))+(IF(N177="X",G177*'Globals'!$C$46,0))+(IF(O177="X",G177*'Globals'!$C$47,0))+(IF(K177="X",G177*'Globals'!$C$49,0))+(IF(T177="X",G177*'Globals'!$C$51,0))+(IF(L177="X",G177*'Globals'!$C$50,0))</f>
        <v>0</v>
      </c>
      <c r="AL177" s="69">
        <f>IF(J177="",G177,0)</f>
        <v>0</v>
      </c>
      <c r="AM177" s="3"/>
      <c r="AN177" s="3"/>
      <c r="AO177" s="3"/>
    </row>
    <row r="178" ht="13.65" customHeight="1">
      <c r="A178" t="s" s="32">
        <v>378</v>
      </c>
      <c r="B178" t="s" s="32">
        <v>379</v>
      </c>
      <c r="C178" s="129"/>
      <c r="D178" t="s" s="32">
        <v>377</v>
      </c>
      <c r="E178" s="60"/>
      <c r="F178" s="106"/>
      <c r="G178" s="35"/>
      <c r="H178" s="35"/>
      <c r="I178" s="16"/>
      <c r="J178" s="3"/>
      <c r="K178" t="s" s="71">
        <v>223</v>
      </c>
      <c r="L178" s="3"/>
      <c r="M178" t="s" s="71">
        <v>223</v>
      </c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72">
        <f>IF(M178="X",IF(D178="Weeks",C178*E178*'Globals'!$C$27,C178*E178),0)</f>
        <v>0</v>
      </c>
      <c r="Y178" s="69">
        <f>IF(Q178="X",G178,0)</f>
        <v>0</v>
      </c>
      <c r="Z178" s="69">
        <f>IF(R178="X",$G178,0)</f>
        <v>0</v>
      </c>
      <c r="AA178" s="69">
        <f>IF(S178="X",$G178,0)</f>
        <v>0</v>
      </c>
      <c r="AB178" s="69">
        <f>IF(N178="X",$G178,0)</f>
        <v>0</v>
      </c>
      <c r="AC178" s="69">
        <f>IF(O178="X",$G178,0)</f>
        <v>0</v>
      </c>
      <c r="AD178" s="69">
        <f>IF(P178="X",$G178,0)</f>
        <v>0</v>
      </c>
      <c r="AE178" s="69">
        <f>IF(K178="X",$G178,0)</f>
        <v>0</v>
      </c>
      <c r="AF178" s="69">
        <f>IF(T178="X",IF(D178="Days",C178,C178*'Globals'!$C$27)*E178,0)</f>
        <v>0</v>
      </c>
      <c r="AG178" s="69">
        <f>IF(U178="X",IF($D178="Days",$C178,$C178*'Globals'!$C$27)*$E178,0)</f>
        <v>0</v>
      </c>
      <c r="AH178" s="69">
        <f>IF(V178="X",$G178,0)</f>
        <v>0</v>
      </c>
      <c r="AI178" s="69">
        <f>IF(W178="X",$G178,0)</f>
        <v>0</v>
      </c>
      <c r="AJ178" s="69">
        <f>IF(L178="X",$G178,0)</f>
        <v>0</v>
      </c>
      <c r="AK178" s="69">
        <f>(IF(Q178="X",G178*'Globals'!$C$45,0))+(IF(N178="X",G178*'Globals'!$C$46,0))+(IF(O178="X",G178*'Globals'!$C$47,0))+(IF(K178="X",G178*'Globals'!$C$49,0))+(IF(T178="X",G178*'Globals'!$C$51,0))+(IF(L178="X",G178*'Globals'!$C$50,0))</f>
        <v>0</v>
      </c>
      <c r="AL178" s="69">
        <f>IF(J178="",G178,0)</f>
        <v>0</v>
      </c>
      <c r="AM178" s="3"/>
      <c r="AN178" s="3"/>
      <c r="AO178" s="3"/>
    </row>
    <row r="179" ht="13.65" customHeight="1">
      <c r="A179" t="s" s="32">
        <v>380</v>
      </c>
      <c r="B179" t="s" s="32">
        <v>381</v>
      </c>
      <c r="C179" s="129"/>
      <c r="D179" t="s" s="32">
        <v>377</v>
      </c>
      <c r="E179" s="60"/>
      <c r="F179" s="106"/>
      <c r="G179" s="35"/>
      <c r="H179" s="35"/>
      <c r="I179" s="16"/>
      <c r="J179" s="3"/>
      <c r="K179" t="s" s="71">
        <v>223</v>
      </c>
      <c r="L179" s="3"/>
      <c r="M179" t="s" s="71">
        <v>223</v>
      </c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72">
        <f>IF(M179="X",IF(D179="Weeks",C179*E179*'Globals'!$C$27,C179*E179),0)</f>
        <v>0</v>
      </c>
      <c r="Y179" s="69">
        <f>IF(Q179="X",G179,0)</f>
        <v>0</v>
      </c>
      <c r="Z179" s="69">
        <f>IF(R179="X",$G179,0)</f>
        <v>0</v>
      </c>
      <c r="AA179" s="69">
        <f>IF(S179="X",$G179,0)</f>
        <v>0</v>
      </c>
      <c r="AB179" s="69">
        <f>IF(N179="X",$G179,0)</f>
        <v>0</v>
      </c>
      <c r="AC179" s="69">
        <f>IF(O179="X",$G179,0)</f>
        <v>0</v>
      </c>
      <c r="AD179" s="69">
        <f>IF(P179="X",$G179,0)</f>
        <v>0</v>
      </c>
      <c r="AE179" s="69">
        <f>IF(K179="X",$G179,0)</f>
        <v>0</v>
      </c>
      <c r="AF179" s="69">
        <f>IF(T179="X",IF(D179="Days",C179,C179*'Globals'!$C$27)*E179,0)</f>
        <v>0</v>
      </c>
      <c r="AG179" s="69">
        <f>IF(U179="X",IF($D179="Days",$C179,$C179*'Globals'!$C$27)*$E179,0)</f>
        <v>0</v>
      </c>
      <c r="AH179" s="69">
        <f>IF(V179="X",$G179,0)</f>
        <v>0</v>
      </c>
      <c r="AI179" s="69">
        <f>IF(W179="X",$G179,0)</f>
        <v>0</v>
      </c>
      <c r="AJ179" s="69">
        <f>IF(L179="X",$G179,0)</f>
        <v>0</v>
      </c>
      <c r="AK179" s="69">
        <f>(IF(Q179="X",G179*'Globals'!$C$45,0))+(IF(N179="X",G179*'Globals'!$C$46,0))+(IF(O179="X",G179*'Globals'!$C$47,0))+(IF(K179="X",G179*'Globals'!$C$49,0))+(IF(T179="X",G179*'Globals'!$C$51,0))+(IF(L179="X",G179*'Globals'!$C$50,0))</f>
        <v>0</v>
      </c>
      <c r="AL179" s="69">
        <f>IF(J179="",G179,0)</f>
        <v>0</v>
      </c>
      <c r="AM179" s="3"/>
      <c r="AN179" s="67"/>
      <c r="AO179" s="3"/>
    </row>
    <row r="180" ht="13.65" customHeight="1">
      <c r="A180" t="s" s="32">
        <v>382</v>
      </c>
      <c r="B180" t="s" s="32">
        <v>383</v>
      </c>
      <c r="C180" s="60"/>
      <c r="D180" t="s" s="32">
        <v>228</v>
      </c>
      <c r="E180" s="60"/>
      <c r="F180" s="106"/>
      <c r="G180" s="35"/>
      <c r="H180" s="35"/>
      <c r="I180" s="16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69">
        <f>IF(M180="X",IF(D180="Weeks",C180*E180*'Globals'!$C$27,C180*E180),0)</f>
        <v>0</v>
      </c>
      <c r="Y180" s="69">
        <f>IF(Q180="X",G180,0)</f>
        <v>0</v>
      </c>
      <c r="Z180" s="69">
        <f>IF(R180="X",$G180,0)</f>
        <v>0</v>
      </c>
      <c r="AA180" s="69">
        <f>IF(S180="X",$G180,0)</f>
        <v>0</v>
      </c>
      <c r="AB180" s="69">
        <f>IF(N180="X",$G180,0)</f>
        <v>0</v>
      </c>
      <c r="AC180" s="69">
        <f>IF(O180="X",$G180,0)</f>
        <v>0</v>
      </c>
      <c r="AD180" s="69">
        <f>IF(P180="X",$G180,0)</f>
        <v>0</v>
      </c>
      <c r="AE180" s="69">
        <f>IF(K180="X",$G180,0)</f>
        <v>0</v>
      </c>
      <c r="AF180" s="69">
        <f>IF(T180="X",IF(D180="Days",C180,C180*'Globals'!$C$27)*E180,0)</f>
        <v>0</v>
      </c>
      <c r="AG180" s="69">
        <f>IF(U180="X",IF($D180="Days",$C180,$C180*'Globals'!$C$27)*$E180,0)</f>
        <v>0</v>
      </c>
      <c r="AH180" s="69">
        <f>IF(V180="X",$G180,0)</f>
        <v>0</v>
      </c>
      <c r="AI180" s="69">
        <f>IF(W180="X",$G180,0)</f>
        <v>0</v>
      </c>
      <c r="AJ180" s="69">
        <f>IF(L180="X",$G180,0)</f>
        <v>0</v>
      </c>
      <c r="AK180" s="69">
        <f>(IF(Q180="X",G180*'Globals'!$C$45,0))+(IF(N180="X",G180*'Globals'!$C$46,0))+(IF(O180="X",G180*'Globals'!$C$47,0))+(IF(K180="X",G180*'Globals'!$C$49,0))+(IF(T180="X",G180*'Globals'!$C$51,0))+(IF(L180="X",G180*'Globals'!$C$50,0))</f>
        <v>0</v>
      </c>
      <c r="AL180" s="69">
        <f>IF(J180="",G180,0)</f>
        <v>0</v>
      </c>
      <c r="AM180" s="3"/>
      <c r="AN180" s="130"/>
      <c r="AO180" s="3"/>
    </row>
    <row r="181" ht="13.65" customHeight="1">
      <c r="A181" t="s" s="32">
        <v>384</v>
      </c>
      <c r="B181" t="s" s="32">
        <v>385</v>
      </c>
      <c r="C181" s="60"/>
      <c r="D181" t="s" s="32">
        <v>184</v>
      </c>
      <c r="E181" s="60"/>
      <c r="F181" s="106"/>
      <c r="G181" s="35"/>
      <c r="H181" s="35"/>
      <c r="I181" s="16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69">
        <f>IF(M181="X",IF(D181="Weeks",C181*E181*'Globals'!$C$27,C181*E181),0)</f>
        <v>0</v>
      </c>
      <c r="Y181" s="69">
        <f>IF(Q181="X",G181,0)</f>
        <v>0</v>
      </c>
      <c r="Z181" s="69">
        <f>IF(R181="X",$G181,0)</f>
        <v>0</v>
      </c>
      <c r="AA181" s="69">
        <f>IF(S181="X",$G181,0)</f>
        <v>0</v>
      </c>
      <c r="AB181" s="69">
        <f>IF(N181="X",$G181,0)</f>
        <v>0</v>
      </c>
      <c r="AC181" s="69">
        <f>IF(O181="X",$G181,0)</f>
        <v>0</v>
      </c>
      <c r="AD181" s="69">
        <f>IF(P181="X",$G181,0)</f>
        <v>0</v>
      </c>
      <c r="AE181" s="69">
        <f>IF(K181="X",$G181,0)</f>
        <v>0</v>
      </c>
      <c r="AF181" s="69">
        <f>IF(T181="X",IF(D181="Days",C181,C181*'Globals'!$C$27)*E181,0)</f>
        <v>0</v>
      </c>
      <c r="AG181" s="69">
        <f>IF(U181="X",IF($D181="Days",$C181,$C181*'Globals'!$C$27)*$E181,0)</f>
        <v>0</v>
      </c>
      <c r="AH181" s="69">
        <f>IF(V181="X",$G181,0)</f>
        <v>0</v>
      </c>
      <c r="AI181" s="69">
        <f>IF(W181="X",$G181,0)</f>
        <v>0</v>
      </c>
      <c r="AJ181" s="69">
        <f>IF(L181="X",$G181,0)</f>
        <v>0</v>
      </c>
      <c r="AK181" s="69">
        <f>(IF(Q181="X",G181*'Globals'!$C$45,0))+(IF(N181="X",G181*'Globals'!$C$46,0))+(IF(O181="X",G181*'Globals'!$C$47,0))+(IF(K181="X",G181*'Globals'!$C$49,0))+(IF(T181="X",G181*'Globals'!$C$51,0))+(IF(L181="X",G181*'Globals'!$C$50,0))</f>
        <v>0</v>
      </c>
      <c r="AL181" s="69">
        <f>IF(J181="",G181,0)</f>
        <v>0</v>
      </c>
      <c r="AM181" s="3"/>
      <c r="AN181" s="130"/>
      <c r="AO181" s="3"/>
    </row>
    <row r="182" ht="13.65" customHeight="1">
      <c r="A182" t="s" s="32">
        <v>386</v>
      </c>
      <c r="B182" t="s" s="32">
        <v>387</v>
      </c>
      <c r="C182" s="60"/>
      <c r="D182" t="s" s="32">
        <v>184</v>
      </c>
      <c r="E182" s="60"/>
      <c r="F182" s="106"/>
      <c r="G182" s="35"/>
      <c r="H182" s="35"/>
      <c r="I182" s="16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69">
        <f>IF(M182="X",IF(D182="Weeks",C182*E182*'Globals'!$C$27,C182*E182),0)</f>
        <v>0</v>
      </c>
      <c r="Y182" s="69">
        <f>IF(Q182="X",G182,0)</f>
        <v>0</v>
      </c>
      <c r="Z182" s="69">
        <f>IF(R182="X",$G182,0)</f>
        <v>0</v>
      </c>
      <c r="AA182" s="69">
        <f>IF(S182="X",$G182,0)</f>
        <v>0</v>
      </c>
      <c r="AB182" s="69">
        <f>IF(N182="X",$G182,0)</f>
        <v>0</v>
      </c>
      <c r="AC182" s="69">
        <f>IF(O182="X",$G182,0)</f>
        <v>0</v>
      </c>
      <c r="AD182" s="69">
        <f>IF(P182="X",$G182,0)</f>
        <v>0</v>
      </c>
      <c r="AE182" s="69">
        <f>IF(K182="X",$G182,0)</f>
        <v>0</v>
      </c>
      <c r="AF182" s="69">
        <f>IF(T182="X",IF(D182="Days",C182,C182*'Globals'!$C$27)*E182,0)</f>
        <v>0</v>
      </c>
      <c r="AG182" s="69">
        <f>IF(U182="X",IF($D182="Days",$C182,$C182*'Globals'!$C$27)*$E182,0)</f>
        <v>0</v>
      </c>
      <c r="AH182" s="69">
        <f>IF(V182="X",$G182,0)</f>
        <v>0</v>
      </c>
      <c r="AI182" s="69">
        <f>IF(W182="X",$G182,0)</f>
        <v>0</v>
      </c>
      <c r="AJ182" s="69">
        <f>IF(L182="X",$G182,0)</f>
        <v>0</v>
      </c>
      <c r="AK182" s="69">
        <f>(IF(Q182="X",G182*'Globals'!$C$45,0))+(IF(N182="X",G182*'Globals'!$C$46,0))+(IF(O182="X",G182*'Globals'!$C$47,0))+(IF(K182="X",G182*'Globals'!$C$49,0))+(IF(T182="X",G182*'Globals'!$C$51,0))+(IF(L182="X",G182*'Globals'!$C$50,0))</f>
        <v>0</v>
      </c>
      <c r="AL182" s="69">
        <f>IF(J182="",G182,0)</f>
        <v>0</v>
      </c>
      <c r="AM182" s="3"/>
      <c r="AN182" s="130"/>
      <c r="AO182" s="3"/>
    </row>
    <row r="183" ht="13.65" customHeight="1">
      <c r="A183" t="s" s="32">
        <v>388</v>
      </c>
      <c r="B183" t="s" s="32">
        <v>389</v>
      </c>
      <c r="C183" s="60"/>
      <c r="D183" t="s" s="32">
        <v>184</v>
      </c>
      <c r="E183" s="60"/>
      <c r="F183" s="106">
        <v>0</v>
      </c>
      <c r="G183" s="35"/>
      <c r="H183" s="35"/>
      <c r="I183" s="16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69">
        <f>IF(M183="X",IF(D183="Weeks",C183*E183*'Globals'!$C$27,C183*E183),0)</f>
        <v>0</v>
      </c>
      <c r="Y183" s="69">
        <f>IF(Q183="X",G183,0)</f>
        <v>0</v>
      </c>
      <c r="Z183" s="69">
        <f>IF(R183="X",$G183,0)</f>
        <v>0</v>
      </c>
      <c r="AA183" s="69">
        <f>IF(S183="X",$G183,0)</f>
        <v>0</v>
      </c>
      <c r="AB183" s="69">
        <f>IF(N183="X",$G183,0)</f>
        <v>0</v>
      </c>
      <c r="AC183" s="69">
        <f>IF(O183="X",$G183,0)</f>
        <v>0</v>
      </c>
      <c r="AD183" s="69">
        <f>IF(P183="X",$G183,0)</f>
        <v>0</v>
      </c>
      <c r="AE183" s="69">
        <f>IF(K183="X",$G183,0)</f>
        <v>0</v>
      </c>
      <c r="AF183" s="69">
        <f>IF(T183="X",IF(D183="Days",C183,C183*'Globals'!$C$27)*E183,0)</f>
        <v>0</v>
      </c>
      <c r="AG183" s="69">
        <f>IF(U183="X",IF($D183="Days",$C183,$C183*'Globals'!$C$27)*$E183,0)</f>
        <v>0</v>
      </c>
      <c r="AH183" s="69">
        <f>IF(V183="X",$G183,0)</f>
        <v>0</v>
      </c>
      <c r="AI183" s="69">
        <f>IF(W183="X",$G183,0)</f>
        <v>0</v>
      </c>
      <c r="AJ183" s="69">
        <f>IF(L183="X",$G183,0)</f>
        <v>0</v>
      </c>
      <c r="AK183" s="69">
        <f>(IF(Q183="X",G183*'Globals'!$C$45,0))+(IF(N183="X",G183*'Globals'!$C$46,0))+(IF(O183="X",G183*'Globals'!$C$47,0))+(IF(K183="X",G183*'Globals'!$C$49,0))+(IF(T183="X",G183*'Globals'!$C$51,0))+(IF(L183="X",G183*'Globals'!$C$50,0))</f>
        <v>0</v>
      </c>
      <c r="AL183" s="69">
        <f>IF(J183="",G183,0)</f>
        <v>0</v>
      </c>
      <c r="AM183" s="3"/>
      <c r="AN183" s="130"/>
      <c r="AO183" s="3"/>
    </row>
    <row r="184" ht="13.65" customHeight="1">
      <c r="A184" t="s" s="32">
        <v>390</v>
      </c>
      <c r="B184" t="s" s="32">
        <v>391</v>
      </c>
      <c r="C184" s="60"/>
      <c r="D184" t="s" s="32">
        <v>184</v>
      </c>
      <c r="E184" s="60"/>
      <c r="F184" s="106">
        <v>0</v>
      </c>
      <c r="G184" s="35"/>
      <c r="H184" s="35"/>
      <c r="I184" s="16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69">
        <f>IF(M184="X",IF(D184="Weeks",C184*E184*'Globals'!$C$27,C184*E184),0)</f>
        <v>0</v>
      </c>
      <c r="Y184" s="69">
        <f>IF(Q184="X",G184,0)</f>
        <v>0</v>
      </c>
      <c r="Z184" s="69">
        <f>IF(R184="X",$G184,0)</f>
        <v>0</v>
      </c>
      <c r="AA184" s="69">
        <f>IF(S184="X",$G184,0)</f>
        <v>0</v>
      </c>
      <c r="AB184" s="69">
        <f>IF(N184="X",$G184,0)</f>
        <v>0</v>
      </c>
      <c r="AC184" s="69">
        <f>IF(O184="X",$G184,0)</f>
        <v>0</v>
      </c>
      <c r="AD184" s="69">
        <f>IF(P184="X",$G184,0)</f>
        <v>0</v>
      </c>
      <c r="AE184" s="69">
        <f>IF(K184="X",$G184,0)</f>
        <v>0</v>
      </c>
      <c r="AF184" s="69">
        <f>IF(T184="X",IF(D184="Days",C184,C184*'Globals'!$C$27)*E184,0)</f>
        <v>0</v>
      </c>
      <c r="AG184" s="69">
        <f>IF(U184="X",IF($D184="Days",$C184,$C184*'Globals'!$C$27)*$E184,0)</f>
        <v>0</v>
      </c>
      <c r="AH184" s="69">
        <f>IF(V184="X",$G184,0)</f>
        <v>0</v>
      </c>
      <c r="AI184" s="69">
        <f>IF(W184="X",$G184,0)</f>
        <v>0</v>
      </c>
      <c r="AJ184" s="69">
        <f>IF(L184="X",$G184,0)</f>
        <v>0</v>
      </c>
      <c r="AK184" s="69">
        <f>(IF(Q184="X",G184*'Globals'!$C$45,0))+(IF(N184="X",G184*'Globals'!$C$46,0))+(IF(O184="X",G184*'Globals'!$C$47,0))+(IF(K184="X",G184*'Globals'!$C$49,0))+(IF(T184="X",G184*'Globals'!$C$51,0))+(IF(L184="X",G184*'Globals'!$C$50,0))</f>
        <v>0</v>
      </c>
      <c r="AL184" s="69">
        <f>IF(J184="",G184,0)</f>
        <v>0</v>
      </c>
      <c r="AM184" s="3"/>
      <c r="AN184" s="130"/>
      <c r="AO184" s="3"/>
    </row>
    <row r="185" ht="13.65" customHeight="1">
      <c r="A185" t="s" s="32">
        <v>392</v>
      </c>
      <c r="B185" t="s" s="32">
        <v>393</v>
      </c>
      <c r="C185" s="60"/>
      <c r="D185" t="s" s="32">
        <v>184</v>
      </c>
      <c r="E185" s="60"/>
      <c r="F185" s="106">
        <v>0</v>
      </c>
      <c r="G185" s="35"/>
      <c r="H185" s="35"/>
      <c r="I185" s="16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69">
        <f>IF(M185="X",IF(D185="Weeks",C185*E185*'Globals'!$C$27,C185*E185),0)</f>
        <v>0</v>
      </c>
      <c r="Y185" s="69">
        <f>IF(Q185="X",G185,0)</f>
        <v>0</v>
      </c>
      <c r="Z185" s="69">
        <f>IF(R185="X",$G185,0)</f>
        <v>0</v>
      </c>
      <c r="AA185" s="69">
        <f>IF(S185="X",$G185,0)</f>
        <v>0</v>
      </c>
      <c r="AB185" s="69">
        <f>IF(N185="X",$G185,0)</f>
        <v>0</v>
      </c>
      <c r="AC185" s="69">
        <f>IF(O185="X",$G185,0)</f>
        <v>0</v>
      </c>
      <c r="AD185" s="69">
        <f>IF(P185="X",$G185,0)</f>
        <v>0</v>
      </c>
      <c r="AE185" s="69">
        <f>IF(K185="X",$G185,0)</f>
        <v>0</v>
      </c>
      <c r="AF185" s="69">
        <f>IF(T185="X",IF(D185="Days",C185,C185*'Globals'!$C$27)*E185,0)</f>
        <v>0</v>
      </c>
      <c r="AG185" s="69">
        <f>IF(U185="X",IF($D185="Days",$C185,$C185*'Globals'!$C$27)*$E185,0)</f>
        <v>0</v>
      </c>
      <c r="AH185" s="69">
        <f>IF(V185="X",$G185,0)</f>
        <v>0</v>
      </c>
      <c r="AI185" s="69">
        <f>IF(W185="X",$G185,0)</f>
        <v>0</v>
      </c>
      <c r="AJ185" s="69">
        <f>IF(L185="X",$G185,0)</f>
        <v>0</v>
      </c>
      <c r="AK185" s="69">
        <f>(IF(Q185="X",G185*'Globals'!$C$45,0))+(IF(N185="X",G185*'Globals'!$C$46,0))+(IF(O185="X",G185*'Globals'!$C$47,0))+(IF(K185="X",G185*'Globals'!$C$49,0))+(IF(T185="X",G185*'Globals'!$C$51,0))+(IF(L185="X",G185*'Globals'!$C$50,0))</f>
        <v>0</v>
      </c>
      <c r="AL185" s="69">
        <f>IF(J185="",G185,0)</f>
        <v>0</v>
      </c>
      <c r="AM185" s="3"/>
      <c r="AN185" s="130"/>
      <c r="AO185" s="3"/>
    </row>
    <row r="186" ht="13.65" customHeight="1">
      <c r="A186" t="s" s="32">
        <v>394</v>
      </c>
      <c r="B186" t="s" s="32">
        <v>341</v>
      </c>
      <c r="C186" s="60"/>
      <c r="D186" t="s" s="32">
        <v>184</v>
      </c>
      <c r="E186" s="60"/>
      <c r="F186" s="106"/>
      <c r="G186" s="35"/>
      <c r="H186" s="35"/>
      <c r="I186" s="16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69">
        <f>IF(M186="X",IF(D186="Weeks",C186*E186*'Globals'!$C$27,C186*E186),0)</f>
        <v>0</v>
      </c>
      <c r="Y186" s="69">
        <f>IF(Q186="X",G186,0)</f>
        <v>0</v>
      </c>
      <c r="Z186" s="69">
        <f>IF(R186="X",$G186,0)</f>
        <v>0</v>
      </c>
      <c r="AA186" s="69">
        <f>IF(S186="X",$G186,0)</f>
        <v>0</v>
      </c>
      <c r="AB186" s="69">
        <f>IF(N186="X",$G186,0)</f>
        <v>0</v>
      </c>
      <c r="AC186" s="69">
        <f>IF(O186="X",$G186,0)</f>
        <v>0</v>
      </c>
      <c r="AD186" s="69">
        <f>IF(P186="X",$G186,0)</f>
        <v>0</v>
      </c>
      <c r="AE186" s="69">
        <f>IF(K186="X",$G186,0)</f>
        <v>0</v>
      </c>
      <c r="AF186" s="69">
        <f>IF(T186="X",IF(D186="Days",C186,C186*'Globals'!$C$27)*E186,0)</f>
        <v>0</v>
      </c>
      <c r="AG186" s="69">
        <f>IF(U186="X",IF($D186="Days",$C186,$C186*'Globals'!$C$27)*$E186,0)</f>
        <v>0</v>
      </c>
      <c r="AH186" s="69">
        <f>IF(V186="X",$G186,0)</f>
        <v>0</v>
      </c>
      <c r="AI186" s="69">
        <f>IF(W186="X",$G186,0)</f>
        <v>0</v>
      </c>
      <c r="AJ186" s="69">
        <f>IF(L186="X",$G186,0)</f>
        <v>0</v>
      </c>
      <c r="AK186" s="69">
        <f>(IF(Q186="X",G186*'Globals'!$C$45,0))+(IF(N186="X",G186*'Globals'!$C$46,0))+(IF(O186="X",G186*'Globals'!$C$47,0))+(IF(K186="X",G186*'Globals'!$C$49,0))+(IF(T186="X",G186*'Globals'!$C$51,0))+(IF(L186="X",G186*'Globals'!$C$50,0))</f>
        <v>0</v>
      </c>
      <c r="AL186" s="69">
        <f>IF(J186="",G186,0)</f>
        <v>0</v>
      </c>
      <c r="AM186" s="3"/>
      <c r="AN186" s="130"/>
      <c r="AO186" s="3"/>
    </row>
    <row r="187" ht="13.65" customHeight="1">
      <c r="A187" t="s" s="32">
        <v>395</v>
      </c>
      <c r="B187" t="s" s="32">
        <v>396</v>
      </c>
      <c r="C187" s="60"/>
      <c r="D187" t="s" s="32">
        <v>184</v>
      </c>
      <c r="E187" s="60"/>
      <c r="F187" s="106">
        <v>0</v>
      </c>
      <c r="G187" s="35"/>
      <c r="H187" s="35"/>
      <c r="I187" s="16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69">
        <f>IF(M187="X",IF(D187="Weeks",C187*E187*'Globals'!$C$27,C187*E187),0)</f>
        <v>0</v>
      </c>
      <c r="Y187" s="69">
        <f>IF(Q187="X",G187,0)</f>
        <v>0</v>
      </c>
      <c r="Z187" s="69">
        <f>IF(R187="X",$G187,0)</f>
        <v>0</v>
      </c>
      <c r="AA187" s="69">
        <f>IF(S187="X",$G187,0)</f>
        <v>0</v>
      </c>
      <c r="AB187" s="69">
        <f>IF(N187="X",$G187,0)</f>
        <v>0</v>
      </c>
      <c r="AC187" s="69">
        <f>IF(O187="X",$G187,0)</f>
        <v>0</v>
      </c>
      <c r="AD187" s="69">
        <f>IF(P187="X",$G187,0)</f>
        <v>0</v>
      </c>
      <c r="AE187" s="69">
        <f>IF(K187="X",$G187,0)</f>
        <v>0</v>
      </c>
      <c r="AF187" s="69">
        <f>IF(T187="X",IF(D187="Days",C187,C187*'Globals'!$C$27)*E187,0)</f>
        <v>0</v>
      </c>
      <c r="AG187" s="69">
        <f>IF(U187="X",IF($D187="Days",$C187,$C187*'Globals'!$C$27)*$E187,0)</f>
        <v>0</v>
      </c>
      <c r="AH187" s="69">
        <f>IF(V187="X",$G187,0)</f>
        <v>0</v>
      </c>
      <c r="AI187" s="69">
        <f>IF(W187="X",$G187,0)</f>
        <v>0</v>
      </c>
      <c r="AJ187" s="69">
        <f>IF(L187="X",$G187,0)</f>
        <v>0</v>
      </c>
      <c r="AK187" s="69">
        <f>(IF(Q187="X",G187*'Globals'!$C$45,0))+(IF(N187="X",G187*'Globals'!$C$46,0))+(IF(O187="X",G187*'Globals'!$C$47,0))+(IF(K187="X",G187*'Globals'!$C$49,0))+(IF(T187="X",G187*'Globals'!$C$51,0))+(IF(L187="X",G187*'Globals'!$C$50,0))</f>
        <v>0</v>
      </c>
      <c r="AL187" s="69">
        <f>IF(J187="",G187,0)</f>
        <v>0</v>
      </c>
      <c r="AM187" s="3"/>
      <c r="AN187" s="130"/>
      <c r="AO187" s="3"/>
    </row>
    <row r="188" ht="13.65" customHeight="1">
      <c r="A188" s="108"/>
      <c r="B188" s="108"/>
      <c r="C188" s="108"/>
      <c r="D188" s="108"/>
      <c r="E188" s="108"/>
      <c r="F188" s="110"/>
      <c r="G188" s="109"/>
      <c r="H188" s="109"/>
      <c r="I188" s="3"/>
      <c r="J188" s="73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69"/>
      <c r="AG188" s="69"/>
      <c r="AH188" s="69"/>
      <c r="AI188" s="69"/>
      <c r="AJ188" s="69"/>
      <c r="AK188" s="69"/>
      <c r="AL188" s="69"/>
      <c r="AM188" s="69"/>
      <c r="AN188" s="130"/>
      <c r="AO188" s="3"/>
    </row>
    <row r="189" ht="13.65" customHeight="1">
      <c r="A189" s="111"/>
      <c r="B189" t="s" s="63">
        <v>397</v>
      </c>
      <c r="C189" s="64"/>
      <c r="D189" s="64"/>
      <c r="E189" s="64"/>
      <c r="F189" s="113"/>
      <c r="G189" s="64"/>
      <c r="H189" s="112">
        <v>0</v>
      </c>
      <c r="I189" s="3"/>
      <c r="J189" s="97"/>
      <c r="K189" s="98"/>
      <c r="L189" s="98"/>
      <c r="M189" s="98"/>
      <c r="N189" s="98"/>
      <c r="O189" s="98"/>
      <c r="P189" s="98"/>
      <c r="Q189" s="98"/>
      <c r="R189" s="98"/>
      <c r="S189" s="98"/>
      <c r="T189" s="98"/>
      <c r="U189" s="98"/>
      <c r="V189" s="98"/>
      <c r="W189" s="98"/>
      <c r="X189" s="98"/>
      <c r="Y189" s="98"/>
      <c r="Z189" s="98"/>
      <c r="AA189" s="98"/>
      <c r="AB189" s="98"/>
      <c r="AC189" s="98"/>
      <c r="AD189" s="98"/>
      <c r="AE189" s="98"/>
      <c r="AF189" s="98"/>
      <c r="AG189" s="98"/>
      <c r="AH189" s="98"/>
      <c r="AI189" s="98"/>
      <c r="AJ189" s="98"/>
      <c r="AK189" s="98"/>
      <c r="AL189" s="98"/>
      <c r="AM189" s="98"/>
      <c r="AN189" s="131">
        <f>SUM(AN179:AN188)</f>
        <v>0</v>
      </c>
      <c r="AO189" s="3"/>
    </row>
    <row r="190" ht="13.65" customHeight="1">
      <c r="A190" s="111"/>
      <c r="B190" s="64"/>
      <c r="C190" s="64"/>
      <c r="D190" s="64"/>
      <c r="E190" s="64"/>
      <c r="F190" s="113"/>
      <c r="G190" s="112"/>
      <c r="H190" s="112"/>
      <c r="I190" s="3"/>
      <c r="J190" s="97"/>
      <c r="K190" s="98"/>
      <c r="L190" s="98"/>
      <c r="M190" s="98"/>
      <c r="N190" s="98"/>
      <c r="O190" s="98"/>
      <c r="P190" s="98"/>
      <c r="Q190" s="98"/>
      <c r="R190" s="98"/>
      <c r="S190" s="98"/>
      <c r="T190" s="98"/>
      <c r="U190" s="98"/>
      <c r="V190" s="98"/>
      <c r="W190" s="98"/>
      <c r="X190" s="98"/>
      <c r="Y190" s="98"/>
      <c r="Z190" s="98"/>
      <c r="AA190" s="98"/>
      <c r="AB190" s="98"/>
      <c r="AC190" s="98"/>
      <c r="AD190" s="98"/>
      <c r="AE190" s="98"/>
      <c r="AF190" s="98"/>
      <c r="AG190" s="98"/>
      <c r="AH190" s="98"/>
      <c r="AI190" s="98"/>
      <c r="AJ190" s="98"/>
      <c r="AK190" s="98"/>
      <c r="AL190" s="98"/>
      <c r="AM190" s="98"/>
      <c r="AN190" s="131"/>
      <c r="AO190" s="3"/>
    </row>
    <row r="191" ht="13.65" customHeight="1">
      <c r="A191" t="s" s="101">
        <v>58</v>
      </c>
      <c r="B191" t="s" s="101">
        <v>398</v>
      </c>
      <c r="C191" s="103"/>
      <c r="D191" s="103"/>
      <c r="E191" s="103"/>
      <c r="F191" s="104"/>
      <c r="G191" s="105"/>
      <c r="H191" s="105"/>
      <c r="I191" s="16"/>
      <c r="J191" s="97"/>
      <c r="K191" s="98"/>
      <c r="L191" s="98"/>
      <c r="M191" s="98"/>
      <c r="N191" s="98"/>
      <c r="O191" s="98"/>
      <c r="P191" s="98"/>
      <c r="Q191" s="98"/>
      <c r="R191" s="98"/>
      <c r="S191" s="98"/>
      <c r="T191" s="98"/>
      <c r="U191" s="98"/>
      <c r="V191" s="98"/>
      <c r="W191" s="98"/>
      <c r="X191" s="98"/>
      <c r="Y191" s="98"/>
      <c r="Z191" s="98"/>
      <c r="AA191" s="98"/>
      <c r="AB191" s="98"/>
      <c r="AC191" s="98"/>
      <c r="AD191" s="98"/>
      <c r="AE191" s="98"/>
      <c r="AF191" s="98"/>
      <c r="AG191" s="98"/>
      <c r="AH191" s="98"/>
      <c r="AI191" s="98"/>
      <c r="AJ191" s="98"/>
      <c r="AK191" s="98"/>
      <c r="AL191" s="98"/>
      <c r="AM191" s="98"/>
      <c r="AN191" s="3"/>
      <c r="AO191" s="3"/>
    </row>
    <row r="192" ht="13.65" customHeight="1">
      <c r="A192" t="s" s="32">
        <v>399</v>
      </c>
      <c r="B192" t="s" s="32">
        <v>400</v>
      </c>
      <c r="C192" t="s" s="32">
        <v>376</v>
      </c>
      <c r="D192" t="s" s="32">
        <v>377</v>
      </c>
      <c r="E192" s="60"/>
      <c r="F192" s="106"/>
      <c r="G192" s="35">
        <v>0</v>
      </c>
      <c r="H192" s="35"/>
      <c r="I192" s="16"/>
      <c r="J192" s="3"/>
      <c r="K192" t="s" s="71">
        <v>223</v>
      </c>
      <c r="L192" s="3"/>
      <c r="M192" t="s" s="71">
        <v>223</v>
      </c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69">
        <f>IF(M192="X",IF(D192="Weeks",C192*E192*'Globals'!$C$27,C192*E192),0)</f>
      </c>
      <c r="Y192" s="69">
        <f>IF(Q192="X",G192,0)</f>
        <v>0</v>
      </c>
      <c r="Z192" s="69">
        <f>IF(R192="X",$G192,0)</f>
        <v>0</v>
      </c>
      <c r="AA192" s="69">
        <f>IF(S192="X",$G192,0)</f>
        <v>0</v>
      </c>
      <c r="AB192" s="69">
        <f>IF(N192="X",$G192,0)</f>
        <v>0</v>
      </c>
      <c r="AC192" s="69">
        <f>IF(O192="X",$G192,0)</f>
        <v>0</v>
      </c>
      <c r="AD192" s="69">
        <f>IF(P192="X",$G192,0)</f>
        <v>0</v>
      </c>
      <c r="AE192" s="69">
        <f>IF(K192="X",$G192,0)</f>
        <v>0</v>
      </c>
      <c r="AF192" s="69">
        <f>IF(T192="X",IF(D192="Days",C192,C192*'Globals'!$C$27)*E192,0)</f>
        <v>0</v>
      </c>
      <c r="AG192" s="69">
        <f>IF(U192="X",IF($D192="Days",$C192,$C192*'Globals'!$C$27)*$E192,0)</f>
        <v>0</v>
      </c>
      <c r="AH192" s="69">
        <f>IF(V192="X",$G192,0)</f>
        <v>0</v>
      </c>
      <c r="AI192" s="69">
        <f>IF(W192="X",$G192,0)</f>
        <v>0</v>
      </c>
      <c r="AJ192" s="69">
        <f>IF(L192="X",$G192,0)</f>
        <v>0</v>
      </c>
      <c r="AK192" s="69">
        <f>(IF(Q192="X",G192*'Globals'!$C$45,0))+(IF(N192="X",G192*'Globals'!$C$46,0))+(IF(O192="X",G192*'Globals'!$C$47,0))+(IF(K192="X",G192*'Globals'!$C$49,0))+(IF(T192="X",G192*'Globals'!$C$51,0))+(IF(L192="X",G192*'Globals'!$C$50,0))</f>
        <v>0</v>
      </c>
      <c r="AL192" s="69">
        <f>IF(J192="",G192,0)</f>
        <v>0</v>
      </c>
      <c r="AM192" s="3"/>
      <c r="AN192" s="3"/>
      <c r="AO192" s="3"/>
    </row>
    <row r="193" ht="13.65" customHeight="1">
      <c r="A193" t="s" s="32">
        <v>401</v>
      </c>
      <c r="B193" t="s" s="32">
        <v>402</v>
      </c>
      <c r="C193" s="60"/>
      <c r="D193" t="s" s="32">
        <v>377</v>
      </c>
      <c r="E193" s="60"/>
      <c r="F193" s="106"/>
      <c r="G193" s="35"/>
      <c r="H193" s="35"/>
      <c r="I193" s="16"/>
      <c r="J193" s="3"/>
      <c r="K193" t="s" s="71">
        <v>223</v>
      </c>
      <c r="L193" s="3"/>
      <c r="M193" t="s" s="71">
        <v>223</v>
      </c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69">
        <f>IF(M193="X",IF(D193="Weeks",C193*E193*'Globals'!$C$27,C193*E193),0)</f>
        <v>0</v>
      </c>
      <c r="Y193" s="69">
        <f>IF(Q193="X",G193,0)</f>
        <v>0</v>
      </c>
      <c r="Z193" s="69">
        <f>IF(R193="X",$G193,0)</f>
        <v>0</v>
      </c>
      <c r="AA193" s="69">
        <f>IF(S193="X",$G193,0)</f>
        <v>0</v>
      </c>
      <c r="AB193" s="69">
        <f>IF(N193="X",$G193,0)</f>
        <v>0</v>
      </c>
      <c r="AC193" s="69">
        <f>IF(O193="X",$G193,0)</f>
        <v>0</v>
      </c>
      <c r="AD193" s="69">
        <f>IF(P193="X",$G193,0)</f>
        <v>0</v>
      </c>
      <c r="AE193" s="69">
        <f>IF(K193="X",$G193,0)</f>
        <v>0</v>
      </c>
      <c r="AF193" s="69">
        <f>IF(T193="X",IF(D193="Days",C193,C193*'Globals'!$C$27)*E193,0)</f>
        <v>0</v>
      </c>
      <c r="AG193" s="69">
        <f>IF(U193="X",IF($D193="Days",$C193,$C193*'Globals'!$C$27)*$E193,0)</f>
        <v>0</v>
      </c>
      <c r="AH193" s="69">
        <f>IF(V193="X",$G193,0)</f>
        <v>0</v>
      </c>
      <c r="AI193" s="69">
        <f>IF(W193="X",$G193,0)</f>
        <v>0</v>
      </c>
      <c r="AJ193" s="69">
        <f>IF(L193="X",$G193,0)</f>
        <v>0</v>
      </c>
      <c r="AK193" s="69">
        <f>(IF(Q193="X",G193*'Globals'!$C$45,0))+(IF(N193="X",G193*'Globals'!$C$46,0))+(IF(O193="X",G193*'Globals'!$C$47,0))+(IF(K193="X",G193*'Globals'!$C$49,0))+(IF(T193="X",G193*'Globals'!$C$51,0))+(IF(L193="X",G193*'Globals'!$C$50,0))</f>
        <v>0</v>
      </c>
      <c r="AL193" s="69">
        <f>IF(J193="",G193,0)</f>
        <v>0</v>
      </c>
      <c r="AM193" s="3"/>
      <c r="AN193" s="3"/>
      <c r="AO193" s="3"/>
    </row>
    <row r="194" ht="13.65" customHeight="1">
      <c r="A194" t="s" s="32">
        <v>403</v>
      </c>
      <c r="B194" t="s" s="32">
        <v>404</v>
      </c>
      <c r="C194" s="60"/>
      <c r="D194" t="s" s="32">
        <v>377</v>
      </c>
      <c r="E194" s="60"/>
      <c r="F194" s="106"/>
      <c r="G194" s="35"/>
      <c r="H194" s="35"/>
      <c r="I194" s="16"/>
      <c r="J194" s="3"/>
      <c r="K194" t="s" s="71">
        <v>223</v>
      </c>
      <c r="L194" s="3"/>
      <c r="M194" t="s" s="71">
        <v>223</v>
      </c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69">
        <f>IF(M194="X",IF(D194="Weeks",C194*E194*'Globals'!$C$27,C194*E194),0)</f>
        <v>0</v>
      </c>
      <c r="Y194" s="69">
        <f>IF(Q194="X",G194,0)</f>
        <v>0</v>
      </c>
      <c r="Z194" s="69">
        <f>IF(R194="X",$G194,0)</f>
        <v>0</v>
      </c>
      <c r="AA194" s="69">
        <f>IF(S194="X",$G194,0)</f>
        <v>0</v>
      </c>
      <c r="AB194" s="69">
        <f>IF(N194="X",$G194,0)</f>
        <v>0</v>
      </c>
      <c r="AC194" s="69">
        <f>IF(O194="X",$G194,0)</f>
        <v>0</v>
      </c>
      <c r="AD194" s="69">
        <f>IF(P194="X",$G194,0)</f>
        <v>0</v>
      </c>
      <c r="AE194" s="69">
        <f>IF(K194="X",$G194,0)</f>
        <v>0</v>
      </c>
      <c r="AF194" s="69">
        <f>IF(T194="X",IF(D194="Days",C194,C194*'Globals'!$C$27)*E194,0)</f>
        <v>0</v>
      </c>
      <c r="AG194" s="69">
        <f>IF(U194="X",IF($D194="Days",$C194,$C194*'Globals'!$C$27)*$E194,0)</f>
        <v>0</v>
      </c>
      <c r="AH194" s="69">
        <f>IF(V194="X",$G194,0)</f>
        <v>0</v>
      </c>
      <c r="AI194" s="69">
        <f>IF(W194="X",$G194,0)</f>
        <v>0</v>
      </c>
      <c r="AJ194" s="69">
        <f>IF(L194="X",$G194,0)</f>
        <v>0</v>
      </c>
      <c r="AK194" s="69">
        <f>(IF(Q194="X",G194*'Globals'!$C$45,0))+(IF(N194="X",G194*'Globals'!$C$46,0))+(IF(O194="X",G194*'Globals'!$C$47,0))+(IF(K194="X",G194*'Globals'!$C$49,0))+(IF(T194="X",G194*'Globals'!$C$51,0))+(IF(L194="X",G194*'Globals'!$C$50,0))</f>
        <v>0</v>
      </c>
      <c r="AL194" s="69">
        <f>IF(J194="",G194,0)</f>
        <v>0</v>
      </c>
      <c r="AM194" s="3"/>
      <c r="AN194" s="67"/>
      <c r="AO194" s="3"/>
    </row>
    <row r="195" ht="13.65" customHeight="1">
      <c r="A195" t="s" s="32">
        <v>405</v>
      </c>
      <c r="B195" t="s" s="32">
        <v>406</v>
      </c>
      <c r="C195" s="60"/>
      <c r="D195" t="s" s="32">
        <v>228</v>
      </c>
      <c r="E195" s="60"/>
      <c r="F195" s="106"/>
      <c r="G195" s="35"/>
      <c r="H195" s="35"/>
      <c r="I195" s="16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69">
        <f>IF(M195="X",IF(D195="Weeks",C195*E195*'Globals'!$C$27,C195*E195),0)</f>
        <v>0</v>
      </c>
      <c r="Y195" s="69">
        <f>IF(Q195="X",G195,0)</f>
        <v>0</v>
      </c>
      <c r="Z195" s="69">
        <f>IF(R195="X",$G195,0)</f>
        <v>0</v>
      </c>
      <c r="AA195" s="69">
        <f>IF(S195="X",$G195,0)</f>
        <v>0</v>
      </c>
      <c r="AB195" s="69">
        <f>IF(N195="X",$G195,0)</f>
        <v>0</v>
      </c>
      <c r="AC195" s="69">
        <f>IF(O195="X",$G195,0)</f>
        <v>0</v>
      </c>
      <c r="AD195" s="69">
        <f>IF(P195="X",$G195,0)</f>
        <v>0</v>
      </c>
      <c r="AE195" s="69">
        <f>IF(K195="X",$G195,0)</f>
        <v>0</v>
      </c>
      <c r="AF195" s="69">
        <f>IF(T195="X",IF(D195="Days",C195,C195*'Globals'!$C$27)*E195,0)</f>
        <v>0</v>
      </c>
      <c r="AG195" s="69">
        <f>IF(U195="X",IF($D195="Days",$C195,$C195*'Globals'!$C$27)*$E195,0)</f>
        <v>0</v>
      </c>
      <c r="AH195" s="69">
        <f>IF(V195="X",$G195,0)</f>
        <v>0</v>
      </c>
      <c r="AI195" s="69">
        <f>IF(W195="X",$G195,0)</f>
        <v>0</v>
      </c>
      <c r="AJ195" s="69">
        <f>IF(L195="X",$G195,0)</f>
        <v>0</v>
      </c>
      <c r="AK195" s="69">
        <f>(IF(Q195="X",G195*'Globals'!$C$45,0))+(IF(N195="X",G195*'Globals'!$C$46,0))+(IF(O195="X",G195*'Globals'!$C$47,0))+(IF(K195="X",G195*'Globals'!$C$49,0))+(IF(T195="X",G195*'Globals'!$C$51,0))+(IF(L195="X",G195*'Globals'!$C$50,0))</f>
        <v>0</v>
      </c>
      <c r="AL195" s="69">
        <f>IF(J195="",G195,0)</f>
        <v>0</v>
      </c>
      <c r="AM195" s="3"/>
      <c r="AN195" s="130"/>
      <c r="AO195" s="3"/>
    </row>
    <row r="196" ht="13.65" customHeight="1">
      <c r="A196" t="s" s="32">
        <v>407</v>
      </c>
      <c r="B196" t="s" s="32">
        <v>408</v>
      </c>
      <c r="C196" s="60"/>
      <c r="D196" t="s" s="32">
        <v>184</v>
      </c>
      <c r="E196" s="60"/>
      <c r="F196" s="106"/>
      <c r="G196" s="35"/>
      <c r="H196" s="35"/>
      <c r="I196" s="16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69">
        <f>IF(M196="X",IF(D196="Weeks",C196*E196*'Globals'!$C$27,C196*E196),0)</f>
        <v>0</v>
      </c>
      <c r="Y196" s="69">
        <f>IF(Q196="X",G196,0)</f>
        <v>0</v>
      </c>
      <c r="Z196" s="69">
        <f>IF(R196="X",$G196,0)</f>
        <v>0</v>
      </c>
      <c r="AA196" s="69">
        <f>IF(S196="X",$G196,0)</f>
        <v>0</v>
      </c>
      <c r="AB196" s="69">
        <f>IF(N196="X",$G196,0)</f>
        <v>0</v>
      </c>
      <c r="AC196" s="69">
        <f>IF(O196="X",$G196,0)</f>
        <v>0</v>
      </c>
      <c r="AD196" s="69">
        <f>IF(P196="X",$G196,0)</f>
        <v>0</v>
      </c>
      <c r="AE196" s="69">
        <f>IF(K196="X",$G196,0)</f>
        <v>0</v>
      </c>
      <c r="AF196" s="69">
        <f>IF(T196="X",IF(D196="Days",C196,C196*'Globals'!$C$27)*E196,0)</f>
        <v>0</v>
      </c>
      <c r="AG196" s="69">
        <f>IF(U196="X",IF($D196="Days",$C196,$C196*'Globals'!$C$27)*$E196,0)</f>
        <v>0</v>
      </c>
      <c r="AH196" s="69">
        <f>IF(V196="X",$G196,0)</f>
        <v>0</v>
      </c>
      <c r="AI196" s="69">
        <f>IF(W196="X",$G196,0)</f>
        <v>0</v>
      </c>
      <c r="AJ196" s="69">
        <f>IF(L196="X",$G196,0)</f>
        <v>0</v>
      </c>
      <c r="AK196" s="69">
        <f>(IF(Q196="X",G196*'Globals'!$C$45,0))+(IF(N196="X",G196*'Globals'!$C$46,0))+(IF(O196="X",G196*'Globals'!$C$47,0))+(IF(K196="X",G196*'Globals'!$C$49,0))+(IF(T196="X",G196*'Globals'!$C$51,0))+(IF(L196="X",G196*'Globals'!$C$50,0))</f>
        <v>0</v>
      </c>
      <c r="AL196" s="69">
        <f>IF(J196="",G196,0)</f>
        <v>0</v>
      </c>
      <c r="AM196" s="3"/>
      <c r="AN196" s="130"/>
      <c r="AO196" s="3"/>
    </row>
    <row r="197" ht="13.65" customHeight="1">
      <c r="A197" t="s" s="32">
        <v>409</v>
      </c>
      <c r="B197" t="s" s="32">
        <v>410</v>
      </c>
      <c r="C197" s="60"/>
      <c r="D197" t="s" s="32">
        <v>184</v>
      </c>
      <c r="E197" s="60"/>
      <c r="F197" s="106"/>
      <c r="G197" s="35"/>
      <c r="H197" s="35"/>
      <c r="I197" s="16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69">
        <f>IF(M197="X",IF(D197="Weeks",C197*E197*'Globals'!$C$27,C197*E197),0)</f>
        <v>0</v>
      </c>
      <c r="Y197" s="69">
        <f>IF(Q197="X",G197,0)</f>
        <v>0</v>
      </c>
      <c r="Z197" s="69">
        <f>IF(R197="X",$G197,0)</f>
        <v>0</v>
      </c>
      <c r="AA197" s="69">
        <f>IF(S197="X",$G197,0)</f>
        <v>0</v>
      </c>
      <c r="AB197" s="69">
        <f>IF(N197="X",$G197,0)</f>
        <v>0</v>
      </c>
      <c r="AC197" s="69">
        <f>IF(O197="X",$G197,0)</f>
        <v>0</v>
      </c>
      <c r="AD197" s="69">
        <f>IF(P197="X",$G197,0)</f>
        <v>0</v>
      </c>
      <c r="AE197" s="69">
        <f>IF(K197="X",$G197,0)</f>
        <v>0</v>
      </c>
      <c r="AF197" s="69">
        <f>IF(T197="X",IF(D197="Days",C197,C197*'Globals'!$C$27)*E197,0)</f>
        <v>0</v>
      </c>
      <c r="AG197" s="69">
        <f>IF(U197="X",IF($D197="Days",$C197,$C197*'Globals'!$C$27)*$E197,0)</f>
        <v>0</v>
      </c>
      <c r="AH197" s="69">
        <f>IF(V197="X",$G197,0)</f>
        <v>0</v>
      </c>
      <c r="AI197" s="69">
        <f>IF(W197="X",$G197,0)</f>
        <v>0</v>
      </c>
      <c r="AJ197" s="69">
        <f>IF(L197="X",$G197,0)</f>
        <v>0</v>
      </c>
      <c r="AK197" s="69">
        <f>(IF(Q197="X",G197*'Globals'!$C$45,0))+(IF(N197="X",G197*'Globals'!$C$46,0))+(IF(O197="X",G197*'Globals'!$C$47,0))+(IF(K197="X",G197*'Globals'!$C$49,0))+(IF(T197="X",G197*'Globals'!$C$51,0))+(IF(L197="X",G197*'Globals'!$C$50,0))</f>
        <v>0</v>
      </c>
      <c r="AL197" s="69">
        <f>IF(J197="",G197,0)</f>
        <v>0</v>
      </c>
      <c r="AM197" s="3"/>
      <c r="AN197" s="130"/>
      <c r="AO197" s="3"/>
    </row>
    <row r="198" ht="13.65" customHeight="1">
      <c r="A198" t="s" s="32">
        <v>411</v>
      </c>
      <c r="B198" t="s" s="32">
        <v>412</v>
      </c>
      <c r="C198" s="60"/>
      <c r="D198" t="s" s="32">
        <v>184</v>
      </c>
      <c r="E198" s="60"/>
      <c r="F198" s="106"/>
      <c r="G198" s="35">
        <v>0</v>
      </c>
      <c r="H198" s="35"/>
      <c r="I198" s="16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69">
        <f>IF(M198="X",IF(D198="Weeks",C198*E198*'Globals'!$C$27,C198*E198),0)</f>
        <v>0</v>
      </c>
      <c r="Y198" s="69">
        <f>IF(Q198="X",G198,0)</f>
        <v>0</v>
      </c>
      <c r="Z198" s="69">
        <f>IF(R198="X",$G198,0)</f>
        <v>0</v>
      </c>
      <c r="AA198" s="69">
        <f>IF(S198="X",$G198,0)</f>
        <v>0</v>
      </c>
      <c r="AB198" s="69">
        <f>IF(N198="X",$G198,0)</f>
        <v>0</v>
      </c>
      <c r="AC198" s="69">
        <f>IF(O198="X",$G198,0)</f>
        <v>0</v>
      </c>
      <c r="AD198" s="69">
        <f>IF(P198="X",$G198,0)</f>
        <v>0</v>
      </c>
      <c r="AE198" s="69">
        <f>IF(K198="X",$G198,0)</f>
        <v>0</v>
      </c>
      <c r="AF198" s="69">
        <f>IF(T198="X",IF(D198="Days",C198,C198*'Globals'!$C$27)*E198,0)</f>
        <v>0</v>
      </c>
      <c r="AG198" s="69">
        <f>IF(U198="X",IF($D198="Days",$C198,$C198*'Globals'!$C$27)*$E198,0)</f>
        <v>0</v>
      </c>
      <c r="AH198" s="69">
        <f>IF(V198="X",$G198,0)</f>
        <v>0</v>
      </c>
      <c r="AI198" s="69">
        <f>IF(W198="X",$G198,0)</f>
        <v>0</v>
      </c>
      <c r="AJ198" s="69">
        <f>IF(L198="X",$G198,0)</f>
        <v>0</v>
      </c>
      <c r="AK198" s="69">
        <f>(IF(Q198="X",G198*'Globals'!$C$45,0))+(IF(N198="X",G198*'Globals'!$C$46,0))+(IF(O198="X",G198*'Globals'!$C$47,0))+(IF(K198="X",G198*'Globals'!$C$49,0))+(IF(T198="X",G198*'Globals'!$C$51,0))+(IF(L198="X",G198*'Globals'!$C$50,0))</f>
        <v>0</v>
      </c>
      <c r="AL198" s="69">
        <f>IF(J198="",G198,0)</f>
        <v>0</v>
      </c>
      <c r="AM198" s="3"/>
      <c r="AN198" s="130"/>
      <c r="AO198" s="3"/>
    </row>
    <row r="199" ht="13.65" customHeight="1">
      <c r="A199" s="60"/>
      <c r="B199" t="s" s="32">
        <v>413</v>
      </c>
      <c r="C199" s="60"/>
      <c r="D199" t="s" s="32">
        <v>184</v>
      </c>
      <c r="E199" s="60"/>
      <c r="F199" s="106"/>
      <c r="G199" s="35"/>
      <c r="H199" s="35"/>
      <c r="I199" s="16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69">
        <f>IF(M199="X",IF(D199="Weeks",C199*E199*'Globals'!$C$27,C199*E199),0)</f>
        <v>0</v>
      </c>
      <c r="Y199" s="69">
        <f>IF(Q199="X",G199,0)</f>
        <v>0</v>
      </c>
      <c r="Z199" s="69">
        <f>IF(R199="X",$G199,0)</f>
        <v>0</v>
      </c>
      <c r="AA199" s="69">
        <f>IF(S199="X",$G199,0)</f>
        <v>0</v>
      </c>
      <c r="AB199" s="69">
        <f>IF(N199="X",$G199,0)</f>
        <v>0</v>
      </c>
      <c r="AC199" s="69">
        <f>IF(O199="X",$G199,0)</f>
        <v>0</v>
      </c>
      <c r="AD199" s="69">
        <f>IF(P199="X",$G199,0)</f>
        <v>0</v>
      </c>
      <c r="AE199" s="69">
        <f>IF(K199="X",$G199,0)</f>
        <v>0</v>
      </c>
      <c r="AF199" s="69">
        <f>IF(T199="X",IF(D199="Days",C199,C199*'Globals'!$C$27)*E199,0)</f>
        <v>0</v>
      </c>
      <c r="AG199" s="69">
        <f>IF(U199="X",IF($D199="Days",$C199,$C199*'Globals'!$C$27)*$E199,0)</f>
        <v>0</v>
      </c>
      <c r="AH199" s="69">
        <f>IF(V199="X",$G199,0)</f>
        <v>0</v>
      </c>
      <c r="AI199" s="69">
        <f>IF(W199="X",$G199,0)</f>
        <v>0</v>
      </c>
      <c r="AJ199" s="69">
        <f>IF(L199="X",$G199,0)</f>
        <v>0</v>
      </c>
      <c r="AK199" s="69">
        <f>(IF(Q199="X",G199*'Globals'!$C$45,0))+(IF(N199="X",G199*'Globals'!$C$46,0))+(IF(O199="X",G199*'Globals'!$C$47,0))+(IF(K199="X",G199*'Globals'!$C$49,0))+(IF(T199="X",G199*'Globals'!$C$51,0))+(IF(L199="X",G199*'Globals'!$C$50,0))</f>
        <v>0</v>
      </c>
      <c r="AL199" s="69">
        <f>IF(J199="",G199,0)</f>
        <v>0</v>
      </c>
      <c r="AM199" s="3"/>
      <c r="AN199" s="130"/>
      <c r="AO199" s="3"/>
    </row>
    <row r="200" ht="13.65" customHeight="1">
      <c r="A200" s="60"/>
      <c r="B200" t="s" s="32">
        <v>414</v>
      </c>
      <c r="C200" s="60"/>
      <c r="D200" t="s" s="32">
        <v>184</v>
      </c>
      <c r="E200" s="60"/>
      <c r="F200" s="106">
        <v>0</v>
      </c>
      <c r="G200" s="35"/>
      <c r="H200" s="35"/>
      <c r="I200" s="16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69">
        <f>IF(M200="X",IF(D200="Weeks",C200*E200*'Globals'!$C$27,C200*E200),0)</f>
        <v>0</v>
      </c>
      <c r="Y200" s="69">
        <f>IF(Q200="X",G200,0)</f>
        <v>0</v>
      </c>
      <c r="Z200" s="69">
        <f>IF(R200="X",$G200,0)</f>
        <v>0</v>
      </c>
      <c r="AA200" s="69">
        <f>IF(S200="X",$G200,0)</f>
        <v>0</v>
      </c>
      <c r="AB200" s="69">
        <f>IF(N200="X",$G200,0)</f>
        <v>0</v>
      </c>
      <c r="AC200" s="69">
        <f>IF(O200="X",$G200,0)</f>
        <v>0</v>
      </c>
      <c r="AD200" s="69">
        <f>IF(P200="X",$G200,0)</f>
        <v>0</v>
      </c>
      <c r="AE200" s="69">
        <f>IF(K200="X",$G200,0)</f>
        <v>0</v>
      </c>
      <c r="AF200" s="69">
        <f>IF(T200="X",IF(D200="Days",C200,C200*'Globals'!$C$27)*E200,0)</f>
        <v>0</v>
      </c>
      <c r="AG200" s="69">
        <f>IF(U200="X",IF($D200="Days",$C200,$C200*'Globals'!$C$27)*$E200,0)</f>
        <v>0</v>
      </c>
      <c r="AH200" s="69">
        <f>IF(V200="X",$G200,0)</f>
        <v>0</v>
      </c>
      <c r="AI200" s="69">
        <f>IF(W200="X",$G200,0)</f>
        <v>0</v>
      </c>
      <c r="AJ200" s="69">
        <f>IF(L200="X",$G200,0)</f>
        <v>0</v>
      </c>
      <c r="AK200" s="69">
        <f>(IF(Q200="X",G200*'Globals'!$C$45,0))+(IF(N200="X",G200*'Globals'!$C$46,0))+(IF(O200="X",G200*'Globals'!$C$47,0))+(IF(K200="X",G200*'Globals'!$C$49,0))+(IF(T200="X",G200*'Globals'!$C$51,0))+(IF(L200="X",G200*'Globals'!$C$50,0))</f>
        <v>0</v>
      </c>
      <c r="AL200" s="69">
        <f>IF(J200="",G200,0)</f>
        <v>0</v>
      </c>
      <c r="AM200" s="3"/>
      <c r="AN200" s="130"/>
      <c r="AO200" s="3"/>
    </row>
    <row r="201" ht="13.65" customHeight="1">
      <c r="A201" s="60"/>
      <c r="B201" t="s" s="32">
        <v>415</v>
      </c>
      <c r="C201" s="60"/>
      <c r="D201" t="s" s="32">
        <v>184</v>
      </c>
      <c r="E201" s="60"/>
      <c r="F201" s="106">
        <v>0</v>
      </c>
      <c r="G201" s="35"/>
      <c r="H201" s="35"/>
      <c r="I201" s="16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69">
        <f>IF(M201="X",IF(D201="Weeks",C201*E201*'Globals'!$C$27,C201*E201),0)</f>
        <v>0</v>
      </c>
      <c r="Y201" s="69">
        <f>IF(Q201="X",G201,0)</f>
        <v>0</v>
      </c>
      <c r="Z201" s="69">
        <f>IF(R201="X",$G201,0)</f>
        <v>0</v>
      </c>
      <c r="AA201" s="69">
        <f>IF(S201="X",$G201,0)</f>
        <v>0</v>
      </c>
      <c r="AB201" s="69">
        <f>IF(N201="X",$G201,0)</f>
        <v>0</v>
      </c>
      <c r="AC201" s="69">
        <f>IF(O201="X",$G201,0)</f>
        <v>0</v>
      </c>
      <c r="AD201" s="69">
        <f>IF(P201="X",$G201,0)</f>
        <v>0</v>
      </c>
      <c r="AE201" s="69">
        <f>IF(K201="X",$G201,0)</f>
        <v>0</v>
      </c>
      <c r="AF201" s="69">
        <f>IF(T201="X",IF(D201="Days",C201,C201*'Globals'!$C$27)*E201,0)</f>
        <v>0</v>
      </c>
      <c r="AG201" s="69">
        <f>IF(U201="X",IF($D201="Days",$C201,$C201*'Globals'!$C$27)*$E201,0)</f>
        <v>0</v>
      </c>
      <c r="AH201" s="69">
        <f>IF(V201="X",$G201,0)</f>
        <v>0</v>
      </c>
      <c r="AI201" s="69">
        <f>IF(W201="X",$G201,0)</f>
        <v>0</v>
      </c>
      <c r="AJ201" s="69">
        <f>IF(L201="X",$G201,0)</f>
        <v>0</v>
      </c>
      <c r="AK201" s="69">
        <f>(IF(Q201="X",G201*'Globals'!$C$45,0))+(IF(N201="X",G201*'Globals'!$C$46,0))+(IF(O201="X",G201*'Globals'!$C$47,0))+(IF(K201="X",G201*'Globals'!$C$49,0))+(IF(T201="X",G201*'Globals'!$C$51,0))+(IF(L201="X",G201*'Globals'!$C$50,0))</f>
        <v>0</v>
      </c>
      <c r="AL201" s="69">
        <f>IF(J201="",G201,0)</f>
        <v>0</v>
      </c>
      <c r="AM201" s="3"/>
      <c r="AN201" s="130"/>
      <c r="AO201" s="3"/>
    </row>
    <row r="202" ht="13.65" customHeight="1">
      <c r="A202" s="60"/>
      <c r="B202" t="s" s="32">
        <v>416</v>
      </c>
      <c r="C202" s="60"/>
      <c r="D202" t="s" s="32">
        <v>184</v>
      </c>
      <c r="E202" s="60"/>
      <c r="F202" s="106">
        <v>0</v>
      </c>
      <c r="G202" s="35"/>
      <c r="H202" s="35"/>
      <c r="I202" s="16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69">
        <f>IF(M202="X",IF(D202="Weeks",C202*E202*'Globals'!$C$27,C202*E202),0)</f>
        <v>0</v>
      </c>
      <c r="Y202" s="69">
        <f>IF(Q202="X",G202,0)</f>
        <v>0</v>
      </c>
      <c r="Z202" s="69">
        <f>IF(R202="X",$G202,0)</f>
        <v>0</v>
      </c>
      <c r="AA202" s="69">
        <f>IF(S202="X",$G202,0)</f>
        <v>0</v>
      </c>
      <c r="AB202" s="69">
        <f>IF(N202="X",$G202,0)</f>
        <v>0</v>
      </c>
      <c r="AC202" s="69">
        <f>IF(O202="X",$G202,0)</f>
        <v>0</v>
      </c>
      <c r="AD202" s="69">
        <f>IF(P202="X",$G202,0)</f>
        <v>0</v>
      </c>
      <c r="AE202" s="69">
        <f>IF(K202="X",$G202,0)</f>
        <v>0</v>
      </c>
      <c r="AF202" s="69">
        <f>IF(T202="X",IF(D202="Days",C202,C202*'Globals'!$C$27)*E202,0)</f>
        <v>0</v>
      </c>
      <c r="AG202" s="69">
        <f>IF(U202="X",IF($D202="Days",$C202,$C202*'Globals'!$C$27)*$E202,0)</f>
        <v>0</v>
      </c>
      <c r="AH202" s="69">
        <f>IF(V202="X",$G202,0)</f>
        <v>0</v>
      </c>
      <c r="AI202" s="69">
        <f>IF(W202="X",$G202,0)</f>
        <v>0</v>
      </c>
      <c r="AJ202" s="69">
        <f>IF(L202="X",$G202,0)</f>
        <v>0</v>
      </c>
      <c r="AK202" s="69">
        <f>(IF(Q202="X",G202*'Globals'!$C$45,0))+(IF(N202="X",G202*'Globals'!$C$46,0))+(IF(O202="X",G202*'Globals'!$C$47,0))+(IF(K202="X",G202*'Globals'!$C$49,0))+(IF(T202="X",G202*'Globals'!$C$51,0))+(IF(L202="X",G202*'Globals'!$C$50,0))</f>
        <v>0</v>
      </c>
      <c r="AL202" s="69">
        <f>IF(J202="",G202,0)</f>
        <v>0</v>
      </c>
      <c r="AM202" s="3"/>
      <c r="AN202" s="130"/>
      <c r="AO202" s="3"/>
    </row>
    <row r="203" ht="13.65" customHeight="1">
      <c r="A203" s="60"/>
      <c r="B203" t="s" s="32">
        <v>417</v>
      </c>
      <c r="C203" s="60"/>
      <c r="D203" t="s" s="32">
        <v>184</v>
      </c>
      <c r="E203" s="60"/>
      <c r="F203" s="106">
        <v>0</v>
      </c>
      <c r="G203" s="35"/>
      <c r="H203" s="35"/>
      <c r="I203" s="16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69">
        <f>IF(M203="X",IF(D203="Weeks",C203*E203*'Globals'!$C$27,C203*E203),0)</f>
        <v>0</v>
      </c>
      <c r="Y203" s="69">
        <f>IF(Q203="X",G203,0)</f>
        <v>0</v>
      </c>
      <c r="Z203" s="69">
        <f>IF(R203="X",$G203,0)</f>
        <v>0</v>
      </c>
      <c r="AA203" s="69">
        <f>IF(S203="X",$G203,0)</f>
        <v>0</v>
      </c>
      <c r="AB203" s="69">
        <f>IF(N203="X",$G203,0)</f>
        <v>0</v>
      </c>
      <c r="AC203" s="69">
        <f>IF(O203="X",$G203,0)</f>
        <v>0</v>
      </c>
      <c r="AD203" s="69">
        <f>IF(P203="X",$G203,0)</f>
        <v>0</v>
      </c>
      <c r="AE203" s="69">
        <f>IF(K203="X",$G203,0)</f>
        <v>0</v>
      </c>
      <c r="AF203" s="69">
        <f>IF(T203="X",IF(D203="Days",C203,C203*'Globals'!$C$27)*E203,0)</f>
        <v>0</v>
      </c>
      <c r="AG203" s="69">
        <f>IF(U203="X",IF($D203="Days",$C203,$C203*'Globals'!$C$27)*$E203,0)</f>
        <v>0</v>
      </c>
      <c r="AH203" s="69">
        <f>IF(V203="X",$G203,0)</f>
        <v>0</v>
      </c>
      <c r="AI203" s="69">
        <f>IF(W203="X",$G203,0)</f>
        <v>0</v>
      </c>
      <c r="AJ203" s="69">
        <f>IF(L203="X",$G203,0)</f>
        <v>0</v>
      </c>
      <c r="AK203" s="69">
        <f>(IF(Q203="X",G203*'Globals'!$C$45,0))+(IF(N203="X",G203*'Globals'!$C$46,0))+(IF(O203="X",G203*'Globals'!$C$47,0))+(IF(K203="X",G203*'Globals'!$C$49,0))+(IF(T203="X",G203*'Globals'!$C$51,0))+(IF(L203="X",G203*'Globals'!$C$50,0))</f>
        <v>0</v>
      </c>
      <c r="AL203" s="69">
        <f>IF(J203="",G203,0)</f>
        <v>0</v>
      </c>
      <c r="AM203" s="3"/>
      <c r="AN203" s="130"/>
      <c r="AO203" s="3"/>
    </row>
    <row r="204" ht="13.65" customHeight="1">
      <c r="A204" s="60"/>
      <c r="B204" t="s" s="32">
        <v>418</v>
      </c>
      <c r="C204" s="60"/>
      <c r="D204" t="s" s="32">
        <v>184</v>
      </c>
      <c r="E204" s="60"/>
      <c r="F204" s="106">
        <v>0</v>
      </c>
      <c r="G204" s="35"/>
      <c r="H204" s="35"/>
      <c r="I204" s="16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69">
        <f>IF(M204="X",IF(D204="Weeks",C204*E204*'Globals'!$C$27,C204*E204),0)</f>
        <v>0</v>
      </c>
      <c r="Y204" s="69">
        <f>IF(Q204="X",G204,0)</f>
        <v>0</v>
      </c>
      <c r="Z204" s="69">
        <f>IF(R204="X",$G204,0)</f>
        <v>0</v>
      </c>
      <c r="AA204" s="69">
        <f>IF(S204="X",$G204,0)</f>
        <v>0</v>
      </c>
      <c r="AB204" s="69">
        <f>IF(N204="X",$G204,0)</f>
        <v>0</v>
      </c>
      <c r="AC204" s="69">
        <f>IF(O204="X",$G204,0)</f>
        <v>0</v>
      </c>
      <c r="AD204" s="69">
        <f>IF(P204="X",$G204,0)</f>
        <v>0</v>
      </c>
      <c r="AE204" s="69">
        <f>IF(K204="X",$G204,0)</f>
        <v>0</v>
      </c>
      <c r="AF204" s="69">
        <f>IF(T204="X",IF(D204="Days",C204,C204*'Globals'!$C$27)*E204,0)</f>
        <v>0</v>
      </c>
      <c r="AG204" s="69">
        <f>IF(U204="X",IF($D204="Days",$C204,$C204*'Globals'!$C$27)*$E204,0)</f>
        <v>0</v>
      </c>
      <c r="AH204" s="69">
        <f>IF(V204="X",$G204,0)</f>
        <v>0</v>
      </c>
      <c r="AI204" s="69">
        <f>IF(W204="X",$G204,0)</f>
        <v>0</v>
      </c>
      <c r="AJ204" s="69">
        <f>IF(L204="X",$G204,0)</f>
        <v>0</v>
      </c>
      <c r="AK204" s="69">
        <f>(IF(Q204="X",G204*'Globals'!$C$45,0))+(IF(N204="X",G204*'Globals'!$C$46,0))+(IF(O204="X",G204*'Globals'!$C$47,0))+(IF(K204="X",G204*'Globals'!$C$49,0))+(IF(T204="X",G204*'Globals'!$C$51,0))+(IF(L204="X",G204*'Globals'!$C$50,0))</f>
        <v>0</v>
      </c>
      <c r="AL204" s="69">
        <f>IF(J204="",G204,0)</f>
        <v>0</v>
      </c>
      <c r="AM204" s="3"/>
      <c r="AN204" s="130"/>
      <c r="AO204" s="3"/>
    </row>
    <row r="205" ht="13.65" customHeight="1">
      <c r="A205" t="s" s="32">
        <v>419</v>
      </c>
      <c r="B205" t="s" s="32">
        <v>420</v>
      </c>
      <c r="C205" s="60"/>
      <c r="D205" t="s" s="32">
        <v>184</v>
      </c>
      <c r="E205" s="60"/>
      <c r="F205" s="106">
        <v>0</v>
      </c>
      <c r="G205" s="35"/>
      <c r="H205" s="35"/>
      <c r="I205" s="16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69">
        <f>IF(M205="X",IF(D205="Weeks",C205*E205*'Globals'!$C$27,C205*E205),0)</f>
        <v>0</v>
      </c>
      <c r="Y205" s="69">
        <f>IF(Q205="X",G205,0)</f>
        <v>0</v>
      </c>
      <c r="Z205" s="69">
        <f>IF(R205="X",$G205,0)</f>
        <v>0</v>
      </c>
      <c r="AA205" s="69">
        <f>IF(S205="X",$G205,0)</f>
        <v>0</v>
      </c>
      <c r="AB205" s="69">
        <f>IF(N205="X",$G205,0)</f>
        <v>0</v>
      </c>
      <c r="AC205" s="69">
        <f>IF(O205="X",$G205,0)</f>
        <v>0</v>
      </c>
      <c r="AD205" s="69">
        <f>IF(P205="X",$G205,0)</f>
        <v>0</v>
      </c>
      <c r="AE205" s="69">
        <f>IF(K205="X",$G205,0)</f>
        <v>0</v>
      </c>
      <c r="AF205" s="69">
        <f>IF(T205="X",IF(D205="Days",C205,C205*'Globals'!$C$27)*E205,0)</f>
        <v>0</v>
      </c>
      <c r="AG205" s="69">
        <f>IF(U205="X",IF($D205="Days",$C205,$C205*'Globals'!$C$27)*$E205,0)</f>
        <v>0</v>
      </c>
      <c r="AH205" s="69">
        <f>IF(V205="X",$G205,0)</f>
        <v>0</v>
      </c>
      <c r="AI205" s="69">
        <f>IF(W205="X",$G205,0)</f>
        <v>0</v>
      </c>
      <c r="AJ205" s="69">
        <f>IF(L205="X",$G205,0)</f>
        <v>0</v>
      </c>
      <c r="AK205" s="69">
        <f>(IF(Q205="X",G205*'Globals'!$C$45,0))+(IF(N205="X",G205*'Globals'!$C$46,0))+(IF(O205="X",G205*'Globals'!$C$47,0))+(IF(K205="X",G205*'Globals'!$C$49,0))+(IF(T205="X",G205*'Globals'!$C$51,0))+(IF(L205="X",G205*'Globals'!$C$50,0))</f>
        <v>0</v>
      </c>
      <c r="AL205" s="69">
        <f>IF(J205="",G205,0)</f>
        <v>0</v>
      </c>
      <c r="AM205" s="3"/>
      <c r="AN205" s="130"/>
      <c r="AO205" s="3"/>
    </row>
    <row r="206" ht="13.65" customHeight="1">
      <c r="A206" s="60"/>
      <c r="B206" t="s" s="32">
        <v>421</v>
      </c>
      <c r="C206" s="60"/>
      <c r="D206" t="s" s="32">
        <v>184</v>
      </c>
      <c r="E206" s="60"/>
      <c r="F206" s="106"/>
      <c r="G206" s="35"/>
      <c r="H206" s="35"/>
      <c r="I206" s="16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69">
        <f>IF(M206="X",IF(D206="Weeks",C206*E206*'Globals'!$C$27,C206*E206),0)</f>
        <v>0</v>
      </c>
      <c r="Y206" s="69">
        <f>IF(Q206="X",G206,0)</f>
        <v>0</v>
      </c>
      <c r="Z206" s="69">
        <f>IF(R206="X",$G206,0)</f>
        <v>0</v>
      </c>
      <c r="AA206" s="69">
        <f>IF(S206="X",$G206,0)</f>
        <v>0</v>
      </c>
      <c r="AB206" s="69">
        <f>IF(N206="X",$G206,0)</f>
        <v>0</v>
      </c>
      <c r="AC206" s="69">
        <f>IF(O206="X",$G206,0)</f>
        <v>0</v>
      </c>
      <c r="AD206" s="69">
        <f>IF(P206="X",$G206,0)</f>
        <v>0</v>
      </c>
      <c r="AE206" s="69">
        <f>IF(K206="X",$G206,0)</f>
        <v>0</v>
      </c>
      <c r="AF206" s="69">
        <f>IF(T206="X",IF(D206="Days",C206,C206*'Globals'!$C$27)*E206,0)</f>
        <v>0</v>
      </c>
      <c r="AG206" s="69">
        <f>IF(U206="X",IF($D206="Days",$C206,$C206*'Globals'!$C$27)*$E206,0)</f>
        <v>0</v>
      </c>
      <c r="AH206" s="69">
        <f>IF(V206="X",$G206,0)</f>
        <v>0</v>
      </c>
      <c r="AI206" s="69">
        <f>IF(W206="X",$G206,0)</f>
        <v>0</v>
      </c>
      <c r="AJ206" s="69">
        <f>IF(L206="X",$G206,0)</f>
        <v>0</v>
      </c>
      <c r="AK206" s="69">
        <f>(IF(Q206="X",G206*'Globals'!$C$45,0))+(IF(N206="X",G206*'Globals'!$C$46,0))+(IF(O206="X",G206*'Globals'!$C$47,0))+(IF(K206="X",G206*'Globals'!$C$49,0))+(IF(T206="X",G206*'Globals'!$C$51,0))+(IF(L206="X",G206*'Globals'!$C$50,0))</f>
        <v>0</v>
      </c>
      <c r="AL206" s="69">
        <f>IF(J206="",G206,0)</f>
        <v>0</v>
      </c>
      <c r="AM206" s="3"/>
      <c r="AN206" s="130"/>
      <c r="AO206" s="3"/>
    </row>
    <row r="207" ht="13.65" customHeight="1">
      <c r="A207" s="60"/>
      <c r="B207" t="s" s="32">
        <v>422</v>
      </c>
      <c r="C207" s="60"/>
      <c r="D207" t="s" s="32">
        <v>184</v>
      </c>
      <c r="E207" s="60"/>
      <c r="F207" s="106"/>
      <c r="G207" s="35"/>
      <c r="H207" s="35"/>
      <c r="I207" s="16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69">
        <f>IF(M207="X",IF(D207="Weeks",C207*E207*'Globals'!$C$27,C207*E207),0)</f>
        <v>0</v>
      </c>
      <c r="Y207" s="69">
        <f>IF(Q207="X",G207,0)</f>
        <v>0</v>
      </c>
      <c r="Z207" s="69">
        <f>IF(R207="X",$G207,0)</f>
        <v>0</v>
      </c>
      <c r="AA207" s="69">
        <f>IF(S207="X",$G207,0)</f>
        <v>0</v>
      </c>
      <c r="AB207" s="69">
        <f>IF(N207="X",$G207,0)</f>
        <v>0</v>
      </c>
      <c r="AC207" s="69">
        <f>IF(O207="X",$G207,0)</f>
        <v>0</v>
      </c>
      <c r="AD207" s="69">
        <f>IF(P207="X",$G207,0)</f>
        <v>0</v>
      </c>
      <c r="AE207" s="69">
        <f>IF(K207="X",$G207,0)</f>
        <v>0</v>
      </c>
      <c r="AF207" s="69">
        <f>IF(T207="X",IF(D207="Days",C207,C207*'Globals'!$C$27)*E207,0)</f>
        <v>0</v>
      </c>
      <c r="AG207" s="69">
        <f>IF(U207="X",IF($D207="Days",$C207,$C207*'Globals'!$C$27)*$E207,0)</f>
        <v>0</v>
      </c>
      <c r="AH207" s="69">
        <f>IF(V207="X",$G207,0)</f>
        <v>0</v>
      </c>
      <c r="AI207" s="69">
        <f>IF(W207="X",$G207,0)</f>
        <v>0</v>
      </c>
      <c r="AJ207" s="69">
        <f>IF(L207="X",$G207,0)</f>
        <v>0</v>
      </c>
      <c r="AK207" s="69">
        <f>(IF(Q207="X",G207*'Globals'!$C$45,0))+(IF(N207="X",G207*'Globals'!$C$46,0))+(IF(O207="X",G207*'Globals'!$C$47,0))+(IF(K207="X",G207*'Globals'!$C$49,0))+(IF(T207="X",G207*'Globals'!$C$51,0))+(IF(L207="X",G207*'Globals'!$C$50,0))</f>
        <v>0</v>
      </c>
      <c r="AL207" s="69">
        <f>IF(J207="",G207,0)</f>
        <v>0</v>
      </c>
      <c r="AM207" s="3"/>
      <c r="AN207" s="130"/>
      <c r="AO207" s="3"/>
    </row>
    <row r="208" ht="13.65" customHeight="1">
      <c r="A208" s="60"/>
      <c r="B208" t="s" s="32">
        <v>423</v>
      </c>
      <c r="C208" s="60"/>
      <c r="D208" t="s" s="32">
        <v>184</v>
      </c>
      <c r="E208" s="60"/>
      <c r="F208" s="106">
        <v>0</v>
      </c>
      <c r="G208" s="35"/>
      <c r="H208" s="35"/>
      <c r="I208" s="16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69">
        <f>IF(M208="X",IF(D208="Weeks",C208*E208*'Globals'!$C$27,C208*E208),0)</f>
        <v>0</v>
      </c>
      <c r="Y208" s="69">
        <f>IF(Q208="X",G208,0)</f>
        <v>0</v>
      </c>
      <c r="Z208" s="69">
        <f>IF(R208="X",$G208,0)</f>
        <v>0</v>
      </c>
      <c r="AA208" s="69">
        <f>IF(S208="X",$G208,0)</f>
        <v>0</v>
      </c>
      <c r="AB208" s="69">
        <f>IF(N208="X",$G208,0)</f>
        <v>0</v>
      </c>
      <c r="AC208" s="69">
        <f>IF(O208="X",$G208,0)</f>
        <v>0</v>
      </c>
      <c r="AD208" s="69">
        <f>IF(P208="X",$G208,0)</f>
        <v>0</v>
      </c>
      <c r="AE208" s="69">
        <f>IF(K208="X",$G208,0)</f>
        <v>0</v>
      </c>
      <c r="AF208" s="69">
        <f>IF(T208="X",IF(D208="Days",C208,C208*'Globals'!$C$27)*E208,0)</f>
        <v>0</v>
      </c>
      <c r="AG208" s="69">
        <f>IF(U208="X",IF($D208="Days",$C208,$C208*'Globals'!$C$27)*$E208,0)</f>
        <v>0</v>
      </c>
      <c r="AH208" s="69">
        <f>IF(V208="X",$G208,0)</f>
        <v>0</v>
      </c>
      <c r="AI208" s="69">
        <f>IF(W208="X",$G208,0)</f>
        <v>0</v>
      </c>
      <c r="AJ208" s="69">
        <f>IF(L208="X",$G208,0)</f>
        <v>0</v>
      </c>
      <c r="AK208" s="69">
        <f>(IF(Q208="X",G208*'Globals'!$C$45,0))+(IF(N208="X",G208*'Globals'!$C$46,0))+(IF(O208="X",G208*'Globals'!$C$47,0))+(IF(K208="X",G208*'Globals'!$C$49,0))+(IF(T208="X",G208*'Globals'!$C$51,0))+(IF(L208="X",G208*'Globals'!$C$50,0))</f>
        <v>0</v>
      </c>
      <c r="AL208" s="69">
        <f>IF(J208="",G208,0)</f>
        <v>0</v>
      </c>
      <c r="AM208" s="3"/>
      <c r="AN208" s="130"/>
      <c r="AO208" s="3"/>
    </row>
    <row r="209" ht="13.65" customHeight="1">
      <c r="A209" s="60"/>
      <c r="B209" t="s" s="32">
        <v>424</v>
      </c>
      <c r="C209" s="60"/>
      <c r="D209" t="s" s="32">
        <v>184</v>
      </c>
      <c r="E209" s="60"/>
      <c r="F209" s="106"/>
      <c r="G209" s="35"/>
      <c r="H209" s="35"/>
      <c r="I209" s="16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69">
        <f>IF(M209="X",IF(D209="Weeks",C209*E209*'Globals'!$C$27,C209*E209),0)</f>
        <v>0</v>
      </c>
      <c r="Y209" s="69">
        <f>IF(Q209="X",G209,0)</f>
        <v>0</v>
      </c>
      <c r="Z209" s="69">
        <f>IF(R209="X",$G209,0)</f>
        <v>0</v>
      </c>
      <c r="AA209" s="69">
        <f>IF(S209="X",$G209,0)</f>
        <v>0</v>
      </c>
      <c r="AB209" s="69">
        <f>IF(N209="X",$G209,0)</f>
        <v>0</v>
      </c>
      <c r="AC209" s="69">
        <f>IF(O209="X",$G209,0)</f>
        <v>0</v>
      </c>
      <c r="AD209" s="69">
        <f>IF(P209="X",$G209,0)</f>
        <v>0</v>
      </c>
      <c r="AE209" s="69">
        <f>IF(K209="X",$G209,0)</f>
        <v>0</v>
      </c>
      <c r="AF209" s="69">
        <f>IF(T209="X",IF(D209="Days",C209,C209*'Globals'!$C$27)*E209,0)</f>
        <v>0</v>
      </c>
      <c r="AG209" s="69">
        <f>IF(U209="X",IF($D209="Days",$C209,$C209*'Globals'!$C$27)*$E209,0)</f>
        <v>0</v>
      </c>
      <c r="AH209" s="69">
        <f>IF(V209="X",$G209,0)</f>
        <v>0</v>
      </c>
      <c r="AI209" s="69">
        <f>IF(W209="X",$G209,0)</f>
        <v>0</v>
      </c>
      <c r="AJ209" s="69">
        <f>IF(L209="X",$G209,0)</f>
        <v>0</v>
      </c>
      <c r="AK209" s="69">
        <f>(IF(Q209="X",G209*'Globals'!$C$45,0))+(IF(N209="X",G209*'Globals'!$C$46,0))+(IF(O209="X",G209*'Globals'!$C$47,0))+(IF(K209="X",G209*'Globals'!$C$49,0))+(IF(T209="X",G209*'Globals'!$C$51,0))+(IF(L209="X",G209*'Globals'!$C$50,0))</f>
        <v>0</v>
      </c>
      <c r="AL209" s="69">
        <f>IF(J209="",G209,0)</f>
        <v>0</v>
      </c>
      <c r="AM209" s="3"/>
      <c r="AN209" s="130"/>
      <c r="AO209" s="3"/>
    </row>
    <row r="210" ht="13.65" customHeight="1">
      <c r="A210" s="60"/>
      <c r="B210" t="s" s="32">
        <v>425</v>
      </c>
      <c r="C210" s="60"/>
      <c r="D210" t="s" s="32">
        <v>184</v>
      </c>
      <c r="E210" s="60"/>
      <c r="F210" s="106">
        <v>0</v>
      </c>
      <c r="G210" s="35"/>
      <c r="H210" s="35"/>
      <c r="I210" s="16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69">
        <f>IF(M210="X",IF(D210="Weeks",C210*E210*'Globals'!$C$27,C210*E210),0)</f>
        <v>0</v>
      </c>
      <c r="Y210" s="69">
        <f>IF(Q210="X",G210,0)</f>
        <v>0</v>
      </c>
      <c r="Z210" s="69">
        <f>IF(R210="X",$G210,0)</f>
        <v>0</v>
      </c>
      <c r="AA210" s="69">
        <f>IF(S210="X",$G210,0)</f>
        <v>0</v>
      </c>
      <c r="AB210" s="69">
        <f>IF(N210="X",$G210,0)</f>
        <v>0</v>
      </c>
      <c r="AC210" s="69">
        <f>IF(O210="X",$G210,0)</f>
        <v>0</v>
      </c>
      <c r="AD210" s="69">
        <f>IF(P210="X",$G210,0)</f>
        <v>0</v>
      </c>
      <c r="AE210" s="69">
        <f>IF(K210="X",$G210,0)</f>
        <v>0</v>
      </c>
      <c r="AF210" s="69">
        <f>IF(T210="X",IF(D210="Days",C210,C210*'Globals'!$C$27)*E210,0)</f>
        <v>0</v>
      </c>
      <c r="AG210" s="69">
        <f>IF(U210="X",IF($D210="Days",$C210,$C210*'Globals'!$C$27)*$E210,0)</f>
        <v>0</v>
      </c>
      <c r="AH210" s="69">
        <f>IF(V210="X",$G210,0)</f>
        <v>0</v>
      </c>
      <c r="AI210" s="69">
        <f>IF(W210="X",$G210,0)</f>
        <v>0</v>
      </c>
      <c r="AJ210" s="69">
        <f>IF(L210="X",$G210,0)</f>
        <v>0</v>
      </c>
      <c r="AK210" s="69">
        <f>(IF(Q210="X",G210*'Globals'!$C$45,0))+(IF(N210="X",G210*'Globals'!$C$46,0))+(IF(O210="X",G210*'Globals'!$C$47,0))+(IF(K210="X",G210*'Globals'!$C$49,0))+(IF(T210="X",G210*'Globals'!$C$51,0))+(IF(L210="X",G210*'Globals'!$C$50,0))</f>
        <v>0</v>
      </c>
      <c r="AL210" s="69">
        <f>IF(J210="",G210,0)</f>
        <v>0</v>
      </c>
      <c r="AM210" s="3"/>
      <c r="AN210" s="130"/>
      <c r="AO210" s="3"/>
    </row>
    <row r="211" ht="13.65" customHeight="1">
      <c r="A211" t="s" s="32">
        <v>426</v>
      </c>
      <c r="B211" t="s" s="32">
        <v>341</v>
      </c>
      <c r="C211" s="60"/>
      <c r="D211" t="s" s="32">
        <v>184</v>
      </c>
      <c r="E211" s="60"/>
      <c r="F211" s="106">
        <v>0</v>
      </c>
      <c r="G211" s="35"/>
      <c r="H211" s="35"/>
      <c r="I211" s="16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69">
        <f>IF(M211="X",IF(D211="Weeks",C211*E211*'Globals'!$C$27,C211*E211),0)</f>
        <v>0</v>
      </c>
      <c r="Y211" s="69">
        <f>IF(Q211="X",G211,0)</f>
        <v>0</v>
      </c>
      <c r="Z211" s="69">
        <f>IF(R211="X",$G211,0)</f>
        <v>0</v>
      </c>
      <c r="AA211" s="69">
        <f>IF(S211="X",$G211,0)</f>
        <v>0</v>
      </c>
      <c r="AB211" s="69">
        <f>IF(N211="X",$G211,0)</f>
        <v>0</v>
      </c>
      <c r="AC211" s="69">
        <f>IF(O211="X",$G211,0)</f>
        <v>0</v>
      </c>
      <c r="AD211" s="69">
        <f>IF(P211="X",$G211,0)</f>
        <v>0</v>
      </c>
      <c r="AE211" s="69">
        <f>IF(K211="X",$G211,0)</f>
        <v>0</v>
      </c>
      <c r="AF211" s="69">
        <f>IF(T211="X",IF(D211="Days",C211,C211*'Globals'!$C$27)*E211,0)</f>
        <v>0</v>
      </c>
      <c r="AG211" s="69">
        <f>IF(U211="X",IF($D211="Days",$C211,$C211*'Globals'!$C$27)*$E211,0)</f>
        <v>0</v>
      </c>
      <c r="AH211" s="69">
        <f>IF(V211="X",$G211,0)</f>
        <v>0</v>
      </c>
      <c r="AI211" s="69">
        <f>IF(W211="X",$G211,0)</f>
        <v>0</v>
      </c>
      <c r="AJ211" s="69">
        <f>IF(L211="X",$G211,0)</f>
        <v>0</v>
      </c>
      <c r="AK211" s="69">
        <f>(IF(Q211="X",G211*'Globals'!$C$45,0))+(IF(N211="X",G211*'Globals'!$C$46,0))+(IF(O211="X",G211*'Globals'!$C$47,0))+(IF(K211="X",G211*'Globals'!$C$49,0))+(IF(T211="X",G211*'Globals'!$C$51,0))+(IF(L211="X",G211*'Globals'!$C$50,0))</f>
        <v>0</v>
      </c>
      <c r="AL211" s="69">
        <f>IF(J211="",G211,0)</f>
        <v>0</v>
      </c>
      <c r="AM211" s="3"/>
      <c r="AN211" s="130"/>
      <c r="AO211" s="3"/>
    </row>
    <row r="212" ht="13.65" customHeight="1">
      <c r="A212" t="s" s="32">
        <v>427</v>
      </c>
      <c r="B212" t="s" s="32">
        <v>345</v>
      </c>
      <c r="C212" s="60"/>
      <c r="D212" t="s" s="32">
        <v>184</v>
      </c>
      <c r="E212" s="60"/>
      <c r="F212" s="106">
        <v>0</v>
      </c>
      <c r="G212" s="35"/>
      <c r="H212" s="35"/>
      <c r="I212" s="16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69">
        <f>IF(M212="X",IF(D212="Weeks",C212*E212*'Globals'!$C$27,C212*E212),0)</f>
        <v>0</v>
      </c>
      <c r="Y212" s="69">
        <f>IF(Q212="X",G212,0)</f>
        <v>0</v>
      </c>
      <c r="Z212" s="69">
        <f>IF(R212="X",$G212,0)</f>
        <v>0</v>
      </c>
      <c r="AA212" s="69">
        <f>IF(S212="X",$G212,0)</f>
        <v>0</v>
      </c>
      <c r="AB212" s="69">
        <f>IF(N212="X",$G212,0)</f>
        <v>0</v>
      </c>
      <c r="AC212" s="69">
        <f>IF(O212="X",$G212,0)</f>
        <v>0</v>
      </c>
      <c r="AD212" s="69">
        <f>IF(P212="X",$G212,0)</f>
        <v>0</v>
      </c>
      <c r="AE212" s="69">
        <f>IF(K212="X",$G212,0)</f>
        <v>0</v>
      </c>
      <c r="AF212" s="69">
        <f>IF(T212="X",IF(D212="Days",C212,C212*'Globals'!$C$27)*E212,0)</f>
        <v>0</v>
      </c>
      <c r="AG212" s="69">
        <f>IF(U212="X",IF($D212="Days",$C212,$C212*'Globals'!$C$27)*$E212,0)</f>
        <v>0</v>
      </c>
      <c r="AH212" s="69">
        <f>IF(V212="X",$G212,0)</f>
        <v>0</v>
      </c>
      <c r="AI212" s="69">
        <f>IF(W212="X",$G212,0)</f>
        <v>0</v>
      </c>
      <c r="AJ212" s="69">
        <f>IF(L212="X",$G212,0)</f>
        <v>0</v>
      </c>
      <c r="AK212" s="69">
        <f>(IF(Q212="X",G212*'Globals'!$C$45,0))+(IF(N212="X",G212*'Globals'!$C$46,0))+(IF(O212="X",G212*'Globals'!$C$47,0))+(IF(K212="X",G212*'Globals'!$C$49,0))+(IF(T212="X",G212*'Globals'!$C$51,0))+(IF(L212="X",G212*'Globals'!$C$50,0))</f>
        <v>0</v>
      </c>
      <c r="AL212" s="69">
        <f>IF(J212="",G212,0)</f>
        <v>0</v>
      </c>
      <c r="AM212" s="3"/>
      <c r="AN212" s="130"/>
      <c r="AO212" s="3"/>
    </row>
    <row r="213" ht="13.65" customHeight="1">
      <c r="A213" t="s" s="32">
        <v>428</v>
      </c>
      <c r="B213" t="s" s="32">
        <v>429</v>
      </c>
      <c r="C213" s="60"/>
      <c r="D213" t="s" s="32">
        <v>184</v>
      </c>
      <c r="E213" s="60"/>
      <c r="F213" s="106"/>
      <c r="G213" s="35"/>
      <c r="H213" s="35"/>
      <c r="I213" s="16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69">
        <f>IF(M213="X",IF(D213="Weeks",C213*E213*'Globals'!$C$27,C213*E213),0)</f>
        <v>0</v>
      </c>
      <c r="Y213" s="69">
        <f>IF(Q213="X",G213,0)</f>
        <v>0</v>
      </c>
      <c r="Z213" s="69">
        <f>IF(R213="X",$G213,0)</f>
        <v>0</v>
      </c>
      <c r="AA213" s="69">
        <f>IF(S213="X",$G213,0)</f>
        <v>0</v>
      </c>
      <c r="AB213" s="69">
        <f>IF(N213="X",$G213,0)</f>
        <v>0</v>
      </c>
      <c r="AC213" s="69">
        <f>IF(O213="X",$G213,0)</f>
        <v>0</v>
      </c>
      <c r="AD213" s="69">
        <f>IF(P213="X",$G213,0)</f>
        <v>0</v>
      </c>
      <c r="AE213" s="69">
        <f>IF(K213="X",$G213,0)</f>
        <v>0</v>
      </c>
      <c r="AF213" s="69">
        <f>IF(T213="X",IF(D213="Days",C213,C213*'Globals'!$C$27)*E213,0)</f>
        <v>0</v>
      </c>
      <c r="AG213" s="69">
        <f>IF(U213="X",IF($D213="Days",$C213,$C213*'Globals'!$C$27)*$E213,0)</f>
        <v>0</v>
      </c>
      <c r="AH213" s="69">
        <f>IF(V213="X",$G213,0)</f>
        <v>0</v>
      </c>
      <c r="AI213" s="69">
        <f>IF(W213="X",$G213,0)</f>
        <v>0</v>
      </c>
      <c r="AJ213" s="69">
        <f>IF(L213="X",$G213,0)</f>
        <v>0</v>
      </c>
      <c r="AK213" s="69">
        <f>(IF(Q213="X",G213*'Globals'!$C$45,0))+(IF(N213="X",G213*'Globals'!$C$46,0))+(IF(O213="X",G213*'Globals'!$C$47,0))+(IF(K213="X",G213*'Globals'!$C$49,0))+(IF(T213="X",G213*'Globals'!$C$51,0))+(IF(L213="X",G213*'Globals'!$C$50,0))</f>
        <v>0</v>
      </c>
      <c r="AL213" s="69">
        <f>IF(J213="",G213,0)</f>
        <v>0</v>
      </c>
      <c r="AM213" s="3"/>
      <c r="AN213" s="130"/>
      <c r="AO213" s="3"/>
    </row>
    <row r="214" ht="13.65" customHeight="1">
      <c r="A214" s="108"/>
      <c r="B214" s="108"/>
      <c r="C214" s="108"/>
      <c r="D214" s="108"/>
      <c r="E214" s="108"/>
      <c r="F214" s="110"/>
      <c r="G214" s="109"/>
      <c r="H214" s="109"/>
      <c r="I214" s="3"/>
      <c r="J214" s="73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  <c r="AE214" s="69"/>
      <c r="AF214" s="69"/>
      <c r="AG214" s="69"/>
      <c r="AH214" s="69"/>
      <c r="AI214" s="69"/>
      <c r="AJ214" s="69"/>
      <c r="AK214" s="69"/>
      <c r="AL214" s="69"/>
      <c r="AM214" s="69"/>
      <c r="AN214" s="130"/>
      <c r="AO214" s="3"/>
    </row>
    <row r="215" ht="13.65" customHeight="1">
      <c r="A215" s="111"/>
      <c r="B215" t="s" s="63">
        <v>430</v>
      </c>
      <c r="C215" s="64"/>
      <c r="D215" s="64"/>
      <c r="E215" s="64"/>
      <c r="F215" s="113"/>
      <c r="G215" s="64"/>
      <c r="H215" s="112">
        <v>0</v>
      </c>
      <c r="I215" s="3"/>
      <c r="J215" s="97"/>
      <c r="K215" s="98"/>
      <c r="L215" s="98"/>
      <c r="M215" s="98"/>
      <c r="N215" s="98"/>
      <c r="O215" s="98"/>
      <c r="P215" s="98"/>
      <c r="Q215" s="98"/>
      <c r="R215" s="98"/>
      <c r="S215" s="98"/>
      <c r="T215" s="98"/>
      <c r="U215" s="98"/>
      <c r="V215" s="98"/>
      <c r="W215" s="98"/>
      <c r="X215" s="98"/>
      <c r="Y215" s="98"/>
      <c r="Z215" s="98"/>
      <c r="AA215" s="98"/>
      <c r="AB215" s="98"/>
      <c r="AC215" s="98"/>
      <c r="AD215" s="98"/>
      <c r="AE215" s="98"/>
      <c r="AF215" s="98"/>
      <c r="AG215" s="98"/>
      <c r="AH215" s="98"/>
      <c r="AI215" s="98"/>
      <c r="AJ215" s="98"/>
      <c r="AK215" s="98"/>
      <c r="AL215" s="98"/>
      <c r="AM215" s="98"/>
      <c r="AN215" s="131">
        <f>SUM(AN194:AN214)</f>
        <v>0</v>
      </c>
      <c r="AO215" s="3"/>
    </row>
    <row r="216" ht="13.65" customHeight="1">
      <c r="A216" s="107"/>
      <c r="B216" s="108"/>
      <c r="C216" s="108"/>
      <c r="D216" s="108"/>
      <c r="E216" s="108"/>
      <c r="F216" s="110"/>
      <c r="G216" s="109"/>
      <c r="H216" s="109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69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ht="13.65" customHeight="1">
      <c r="A217" t="s" s="101">
        <v>60</v>
      </c>
      <c r="B217" t="s" s="101">
        <v>431</v>
      </c>
      <c r="C217" s="103"/>
      <c r="D217" s="103"/>
      <c r="E217" s="103"/>
      <c r="F217" s="104"/>
      <c r="G217" s="105"/>
      <c r="H217" s="105"/>
      <c r="I217" s="16"/>
      <c r="J217" s="97"/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  <c r="W217" s="98"/>
      <c r="X217" s="98"/>
      <c r="Y217" s="98"/>
      <c r="Z217" s="98"/>
      <c r="AA217" s="98"/>
      <c r="AB217" s="98"/>
      <c r="AC217" s="98"/>
      <c r="AD217" s="98"/>
      <c r="AE217" s="98"/>
      <c r="AF217" s="98"/>
      <c r="AG217" s="98"/>
      <c r="AH217" s="98"/>
      <c r="AI217" s="98"/>
      <c r="AJ217" s="98"/>
      <c r="AK217" s="98"/>
      <c r="AL217" s="98"/>
      <c r="AM217" s="98"/>
      <c r="AN217" s="3"/>
      <c r="AO217" s="3"/>
    </row>
    <row r="218" ht="13.65" customHeight="1">
      <c r="A218" t="s" s="32">
        <v>432</v>
      </c>
      <c r="B218" t="s" s="32">
        <v>433</v>
      </c>
      <c r="C218" s="60"/>
      <c r="D218" t="s" s="32">
        <v>377</v>
      </c>
      <c r="E218" s="60"/>
      <c r="F218" s="106"/>
      <c r="G218" s="35"/>
      <c r="H218" s="35"/>
      <c r="I218" s="16"/>
      <c r="J218" s="3"/>
      <c r="K218" t="s" s="71">
        <v>223</v>
      </c>
      <c r="L218" s="3"/>
      <c r="M218" t="s" s="71">
        <v>223</v>
      </c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69">
        <f>IF(M218="X",IF(D218="Weeks",C218*E218*'Globals'!$C$27,C218*E218),0)</f>
        <v>0</v>
      </c>
      <c r="Y218" s="69">
        <f>IF(Q218="X",G218,0)</f>
        <v>0</v>
      </c>
      <c r="Z218" s="69">
        <f>IF(R218="X",$G218,0)</f>
        <v>0</v>
      </c>
      <c r="AA218" s="69">
        <f>IF(S218="X",$G218,0)</f>
        <v>0</v>
      </c>
      <c r="AB218" s="69">
        <f>IF(N218="X",$G218,0)</f>
        <v>0</v>
      </c>
      <c r="AC218" s="69">
        <f>IF(O218="X",$G218,0)</f>
        <v>0</v>
      </c>
      <c r="AD218" s="69">
        <f>IF(P218="X",$G218,0)</f>
        <v>0</v>
      </c>
      <c r="AE218" s="69">
        <f>IF(K218="X",$G218,0)</f>
        <v>0</v>
      </c>
      <c r="AF218" s="69">
        <f>IF(T218="X",IF(D218="Days",C218,C218*'Globals'!$C$27)*E218,0)</f>
        <v>0</v>
      </c>
      <c r="AG218" s="69">
        <f>IF(U218="X",IF($D218="Days",$C218,$C218*'Globals'!$C$27)*$E218,0)</f>
        <v>0</v>
      </c>
      <c r="AH218" s="69">
        <f>IF(V218="X",$G218,0)</f>
        <v>0</v>
      </c>
      <c r="AI218" s="69">
        <f>IF(W218="X",$G218,0)</f>
        <v>0</v>
      </c>
      <c r="AJ218" s="69">
        <f>IF(L218="X",$G218,0)</f>
        <v>0</v>
      </c>
      <c r="AK218" s="69">
        <f>(IF(Q218="X",G218*'Globals'!$C$45,0))+(IF(N218="X",G218*'Globals'!$C$46,0))+(IF(O218="X",G218*'Globals'!$C$47,0))+(IF(K218="X",G218*'Globals'!$C$49,0))+(IF(T218="X",G218*'Globals'!$C$51,0))+(IF(L218="X",G218*'Globals'!$C$50,0))</f>
        <v>0</v>
      </c>
      <c r="AL218" s="69">
        <f>IF(J218="",G218,0)</f>
        <v>0</v>
      </c>
      <c r="AM218" s="3"/>
      <c r="AN218" s="3"/>
      <c r="AO218" s="3"/>
    </row>
    <row r="219" ht="13.65" customHeight="1">
      <c r="A219" t="s" s="32">
        <v>434</v>
      </c>
      <c r="B219" t="s" s="32">
        <v>435</v>
      </c>
      <c r="C219" t="s" s="32">
        <v>240</v>
      </c>
      <c r="D219" t="s" s="32">
        <v>377</v>
      </c>
      <c r="E219" t="s" s="32">
        <v>240</v>
      </c>
      <c r="F219" t="s" s="32">
        <v>240</v>
      </c>
      <c r="G219" t="s" s="32">
        <v>240</v>
      </c>
      <c r="H219" s="35"/>
      <c r="I219" s="16"/>
      <c r="J219" s="3"/>
      <c r="K219" t="s" s="71">
        <v>223</v>
      </c>
      <c r="L219" s="3"/>
      <c r="M219" t="s" s="71">
        <v>223</v>
      </c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69">
        <f>IF(M219="X",IF(D219="Weeks",C219*E219*'Globals'!$C$27,C219*E219),0)</f>
      </c>
      <c r="Y219" s="69">
        <f>IF(Q219="X",G219,0)</f>
        <v>0</v>
      </c>
      <c r="Z219" s="69">
        <f>IF(R219="X",$G219,0)</f>
        <v>0</v>
      </c>
      <c r="AA219" s="69">
        <f>IF(S219="X",$G219,0)</f>
        <v>0</v>
      </c>
      <c r="AB219" s="69">
        <f>IF(N219="X",$G219,0)</f>
        <v>0</v>
      </c>
      <c r="AC219" s="69">
        <f>IF(O219="X",$G219,0)</f>
        <v>0</v>
      </c>
      <c r="AD219" s="69">
        <f>IF(P219="X",$G219,0)</f>
        <v>0</v>
      </c>
      <c r="AE219" t="s" s="71">
        <f>IF(K219="X",$G219,0)</f>
        <v>240</v>
      </c>
      <c r="AF219" s="69">
        <f>IF(T219="X",IF(D219="Days",C219,C219*'Globals'!$C$27)*E219,0)</f>
        <v>0</v>
      </c>
      <c r="AG219" s="69">
        <f>IF(U219="X",IF($D219="Days",$C219,$C219*'Globals'!$C$27)*$E219,0)</f>
        <v>0</v>
      </c>
      <c r="AH219" s="69">
        <f>IF(V219="X",$G219,0)</f>
        <v>0</v>
      </c>
      <c r="AI219" s="69">
        <f>IF(W219="X",$G219,0)</f>
        <v>0</v>
      </c>
      <c r="AJ219" s="69">
        <f>IF(L219="X",$G219,0)</f>
        <v>0</v>
      </c>
      <c r="AK219" s="69">
        <f>(IF(Q219="X",G219*'Globals'!$C$45,0))+(IF(N219="X",G219*'Globals'!$C$46,0))+(IF(O219="X",G219*'Globals'!$C$47,0))+(IF(K219="X",G219*'Globals'!$C$49,0))+(IF(T219="X",G219*'Globals'!$C$51,0))+(IF(L219="X",G219*'Globals'!$C$50,0))</f>
      </c>
      <c r="AL219" t="s" s="71">
        <f>IF(J219="",G219,0)</f>
        <v>240</v>
      </c>
      <c r="AM219" s="3"/>
      <c r="AN219" s="3"/>
      <c r="AO219" s="3"/>
    </row>
    <row r="220" ht="13.65" customHeight="1">
      <c r="A220" t="s" s="32">
        <v>436</v>
      </c>
      <c r="B220" t="s" s="32">
        <v>437</v>
      </c>
      <c r="C220" t="s" s="32">
        <v>240</v>
      </c>
      <c r="D220" t="s" s="32">
        <v>377</v>
      </c>
      <c r="E220" t="s" s="32">
        <v>240</v>
      </c>
      <c r="F220" t="s" s="32">
        <v>240</v>
      </c>
      <c r="G220" t="s" s="32">
        <v>240</v>
      </c>
      <c r="H220" s="35"/>
      <c r="I220" s="16"/>
      <c r="J220" s="3"/>
      <c r="K220" t="s" s="71">
        <v>223</v>
      </c>
      <c r="L220" s="3"/>
      <c r="M220" t="s" s="71">
        <v>223</v>
      </c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69">
        <f>IF(M220="X",IF(D220="Weeks",C220*E220*'Globals'!$C$27,C220*E220),0)</f>
      </c>
      <c r="Y220" s="69">
        <f>IF(Q220="X",G220,0)</f>
        <v>0</v>
      </c>
      <c r="Z220" s="69">
        <f>IF(R220="X",$G220,0)</f>
        <v>0</v>
      </c>
      <c r="AA220" s="69">
        <f>IF(S220="X",$G220,0)</f>
        <v>0</v>
      </c>
      <c r="AB220" s="69">
        <f>IF(N220="X",$G220,0)</f>
        <v>0</v>
      </c>
      <c r="AC220" s="69">
        <f>IF(O220="X",$G220,0)</f>
        <v>0</v>
      </c>
      <c r="AD220" s="69">
        <f>IF(P220="X",$G220,0)</f>
        <v>0</v>
      </c>
      <c r="AE220" t="s" s="71">
        <f>IF(K220="X",$G220,0)</f>
        <v>240</v>
      </c>
      <c r="AF220" s="69">
        <f>IF(T220="X",IF(D220="Days",C220,C220*'Globals'!$C$27)*E220,0)</f>
        <v>0</v>
      </c>
      <c r="AG220" s="69">
        <f>IF(U220="X",IF($D220="Days",$C220,$C220*'Globals'!$C$27)*$E220,0)</f>
        <v>0</v>
      </c>
      <c r="AH220" s="69">
        <f>IF(V220="X",$G220,0)</f>
        <v>0</v>
      </c>
      <c r="AI220" s="69">
        <f>IF(W220="X",$G220,0)</f>
        <v>0</v>
      </c>
      <c r="AJ220" s="69">
        <f>IF(L220="X",$G220,0)</f>
        <v>0</v>
      </c>
      <c r="AK220" s="69">
        <f>(IF(Q220="X",G220*'Globals'!$C$45,0))+(IF(N220="X",G220*'Globals'!$C$46,0))+(IF(O220="X",G220*'Globals'!$C$47,0))+(IF(K220="X",G220*'Globals'!$C$49,0))+(IF(T220="X",G220*'Globals'!$C$51,0))+(IF(L220="X",G220*'Globals'!$C$50,0))</f>
      </c>
      <c r="AL220" t="s" s="71">
        <f>IF(J220="",G220,0)</f>
        <v>240</v>
      </c>
      <c r="AM220" s="3"/>
      <c r="AN220" s="67"/>
      <c r="AO220" s="3"/>
    </row>
    <row r="221" ht="13.65" customHeight="1">
      <c r="A221" t="s" s="32">
        <v>438</v>
      </c>
      <c r="B221" t="s" s="32">
        <v>439</v>
      </c>
      <c r="C221" t="s" s="32">
        <v>240</v>
      </c>
      <c r="D221" t="s" s="32">
        <v>228</v>
      </c>
      <c r="E221" s="60"/>
      <c r="F221" t="s" s="32">
        <v>240</v>
      </c>
      <c r="G221" t="s" s="32">
        <v>240</v>
      </c>
      <c r="H221" s="35"/>
      <c r="I221" s="16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69">
        <f>IF(M221="X",IF(D221="Weeks",C221*E221*'Globals'!$C$27,C221*E221),0)</f>
        <v>0</v>
      </c>
      <c r="Y221" s="69">
        <f>IF(Q221="X",G221,0)</f>
        <v>0</v>
      </c>
      <c r="Z221" s="69">
        <f>IF(R221="X",$G221,0)</f>
        <v>0</v>
      </c>
      <c r="AA221" s="69">
        <f>IF(S221="X",$G221,0)</f>
        <v>0</v>
      </c>
      <c r="AB221" s="69">
        <f>IF(N221="X",$G221,0)</f>
        <v>0</v>
      </c>
      <c r="AC221" s="69">
        <f>IF(O221="X",$G221,0)</f>
        <v>0</v>
      </c>
      <c r="AD221" s="69">
        <f>IF(P221="X",$G221,0)</f>
        <v>0</v>
      </c>
      <c r="AE221" s="69">
        <f>IF(K221="X",$G221,0)</f>
        <v>0</v>
      </c>
      <c r="AF221" s="69">
        <f>IF(T221="X",IF(D221="Days",C221,C221*'Globals'!$C$27)*E221,0)</f>
        <v>0</v>
      </c>
      <c r="AG221" s="69">
        <f>IF(U221="X",IF($D221="Days",$C221,$C221*'Globals'!$C$27)*$E221,0)</f>
        <v>0</v>
      </c>
      <c r="AH221" s="69">
        <f>IF(V221="X",$G221,0)</f>
        <v>0</v>
      </c>
      <c r="AI221" s="69">
        <f>IF(W221="X",$G221,0)</f>
        <v>0</v>
      </c>
      <c r="AJ221" s="69">
        <f>IF(L221="X",$G221,0)</f>
        <v>0</v>
      </c>
      <c r="AK221" s="69">
        <f>(IF(Q221="X",G221*'Globals'!$C$45,0))+(IF(N221="X",G221*'Globals'!$C$46,0))+(IF(O221="X",G221*'Globals'!$C$47,0))+(IF(K221="X",G221*'Globals'!$C$49,0))+(IF(T221="X",G221*'Globals'!$C$51,0))+(IF(L221="X",G221*'Globals'!$C$50,0))</f>
        <v>0</v>
      </c>
      <c r="AL221" t="s" s="71">
        <f>IF(J221="",G221,0)</f>
        <v>240</v>
      </c>
      <c r="AM221" s="3"/>
      <c r="AN221" s="130"/>
      <c r="AO221" s="3"/>
    </row>
    <row r="222" ht="13.65" customHeight="1">
      <c r="A222" t="s" s="32">
        <v>440</v>
      </c>
      <c r="B222" t="s" s="32">
        <v>441</v>
      </c>
      <c r="C222" s="60">
        <v>1</v>
      </c>
      <c r="D222" t="s" s="32">
        <v>184</v>
      </c>
      <c r="E222" s="60">
        <v>1</v>
      </c>
      <c r="F222" s="106">
        <v>0</v>
      </c>
      <c r="G222" s="35">
        <v>0</v>
      </c>
      <c r="H222" s="35"/>
      <c r="I222" s="16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69">
        <f>IF(M222="X",IF(D222="Weeks",C222*E222*'Globals'!$C$27,C222*E222),0)</f>
        <v>0</v>
      </c>
      <c r="Y222" s="69">
        <f>IF(Q222="X",G222,0)</f>
        <v>0</v>
      </c>
      <c r="Z222" s="69">
        <f>IF(R222="X",$G222,0)</f>
        <v>0</v>
      </c>
      <c r="AA222" s="69">
        <f>IF(S222="X",$G222,0)</f>
        <v>0</v>
      </c>
      <c r="AB222" s="69">
        <f>IF(N222="X",$G222,0)</f>
        <v>0</v>
      </c>
      <c r="AC222" s="69">
        <f>IF(O222="X",$G222,0)</f>
        <v>0</v>
      </c>
      <c r="AD222" s="69">
        <f>IF(P222="X",$G222,0)</f>
        <v>0</v>
      </c>
      <c r="AE222" s="69">
        <f>IF(K222="X",$G222,0)</f>
        <v>0</v>
      </c>
      <c r="AF222" s="69">
        <f>IF(T222="X",IF(D222="Days",C222,C222*'Globals'!$C$27)*E222,0)</f>
        <v>0</v>
      </c>
      <c r="AG222" s="69">
        <f>IF(U222="X",IF($D222="Days",$C222,$C222*'Globals'!$C$27)*$E222,0)</f>
        <v>0</v>
      </c>
      <c r="AH222" s="69">
        <f>IF(V222="X",$G222,0)</f>
        <v>0</v>
      </c>
      <c r="AI222" s="69">
        <f>IF(W222="X",$G222,0)</f>
        <v>0</v>
      </c>
      <c r="AJ222" s="69">
        <f>IF(L222="X",$G222,0)</f>
        <v>0</v>
      </c>
      <c r="AK222" s="69">
        <f>(IF(Q222="X",G222*'Globals'!$C$45,0))+(IF(N222="X",G222*'Globals'!$C$46,0))+(IF(O222="X",G222*'Globals'!$C$47,0))+(IF(K222="X",G222*'Globals'!$C$49,0))+(IF(T222="X",G222*'Globals'!$C$51,0))+(IF(L222="X",G222*'Globals'!$C$50,0))</f>
        <v>0</v>
      </c>
      <c r="AL222" s="69">
        <f>IF(J222="",G222,0)</f>
        <v>0</v>
      </c>
      <c r="AM222" s="3"/>
      <c r="AN222" s="130"/>
      <c r="AO222" s="3"/>
    </row>
    <row r="223" ht="13.65" customHeight="1">
      <c r="A223" s="60"/>
      <c r="B223" t="s" s="32">
        <v>442</v>
      </c>
      <c r="C223" s="60"/>
      <c r="D223" t="s" s="32">
        <v>184</v>
      </c>
      <c r="E223" s="60"/>
      <c r="F223" s="106">
        <v>0</v>
      </c>
      <c r="G223" s="35">
        <v>0</v>
      </c>
      <c r="H223" s="35"/>
      <c r="I223" s="16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69">
        <f>IF(M223="X",IF(D223="Weeks",C223*E223*'Globals'!$C$27,C223*E223),0)</f>
        <v>0</v>
      </c>
      <c r="Y223" s="69">
        <f>IF(Q223="X",G223,0)</f>
        <v>0</v>
      </c>
      <c r="Z223" s="69">
        <f>IF(R223="X",$G223,0)</f>
        <v>0</v>
      </c>
      <c r="AA223" s="69">
        <f>IF(S223="X",$G223,0)</f>
        <v>0</v>
      </c>
      <c r="AB223" s="69">
        <f>IF(N223="X",$G223,0)</f>
        <v>0</v>
      </c>
      <c r="AC223" s="69">
        <f>IF(O223="X",$G223,0)</f>
        <v>0</v>
      </c>
      <c r="AD223" s="69">
        <f>IF(P223="X",$G223,0)</f>
        <v>0</v>
      </c>
      <c r="AE223" s="69">
        <f>IF(K223="X",$G223,0)</f>
        <v>0</v>
      </c>
      <c r="AF223" s="69">
        <f>IF(T223="X",IF(D223="Days",C223,C223*'Globals'!$C$27)*E223,0)</f>
        <v>0</v>
      </c>
      <c r="AG223" s="69">
        <f>IF(U223="X",IF($D223="Days",$C223,$C223*'Globals'!$C$27)*$E223,0)</f>
        <v>0</v>
      </c>
      <c r="AH223" s="69">
        <f>IF(V223="X",$G223,0)</f>
        <v>0</v>
      </c>
      <c r="AI223" s="69">
        <f>IF(W223="X",$G223,0)</f>
        <v>0</v>
      </c>
      <c r="AJ223" s="69">
        <f>IF(L223="X",$G223,0)</f>
        <v>0</v>
      </c>
      <c r="AK223" s="69">
        <f>(IF(Q223="X",G223*'Globals'!$C$45,0))+(IF(N223="X",G223*'Globals'!$C$46,0))+(IF(O223="X",G223*'Globals'!$C$47,0))+(IF(K223="X",G223*'Globals'!$C$49,0))+(IF(T223="X",G223*'Globals'!$C$51,0))+(IF(L223="X",G223*'Globals'!$C$50,0))</f>
        <v>0</v>
      </c>
      <c r="AL223" s="69">
        <f>IF(J223="",G223,0)</f>
        <v>0</v>
      </c>
      <c r="AM223" s="3"/>
      <c r="AN223" s="130"/>
      <c r="AO223" s="3"/>
    </row>
    <row r="224" ht="13.65" customHeight="1">
      <c r="A224" s="60"/>
      <c r="B224" t="s" s="32">
        <v>443</v>
      </c>
      <c r="C224" s="60"/>
      <c r="D224" t="s" s="32">
        <v>184</v>
      </c>
      <c r="E224" s="60"/>
      <c r="F224" s="106"/>
      <c r="G224" s="35"/>
      <c r="H224" s="35"/>
      <c r="I224" s="16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69">
        <f>IF(M224="X",IF(D224="Weeks",C224*E224*'Globals'!$C$27,C224*E224),0)</f>
        <v>0</v>
      </c>
      <c r="Y224" s="69">
        <f>IF(Q224="X",G224,0)</f>
        <v>0</v>
      </c>
      <c r="Z224" s="69">
        <f>IF(R224="X",$G224,0)</f>
        <v>0</v>
      </c>
      <c r="AA224" s="69">
        <f>IF(S224="X",$G224,0)</f>
        <v>0</v>
      </c>
      <c r="AB224" s="69">
        <f>IF(N224="X",$G224,0)</f>
        <v>0</v>
      </c>
      <c r="AC224" s="69">
        <f>IF(O224="X",$G224,0)</f>
        <v>0</v>
      </c>
      <c r="AD224" s="69">
        <f>IF(P224="X",$G224,0)</f>
        <v>0</v>
      </c>
      <c r="AE224" s="69">
        <f>IF(K224="X",$G224,0)</f>
        <v>0</v>
      </c>
      <c r="AF224" s="69">
        <f>IF(T224="X",IF(D224="Days",C224,C224*'Globals'!$C$27)*E224,0)</f>
        <v>0</v>
      </c>
      <c r="AG224" s="69">
        <f>IF(U224="X",IF($D224="Days",$C224,$C224*'Globals'!$C$27)*$E224,0)</f>
        <v>0</v>
      </c>
      <c r="AH224" s="69">
        <f>IF(V224="X",$G224,0)</f>
        <v>0</v>
      </c>
      <c r="AI224" s="69">
        <f>IF(W224="X",$G224,0)</f>
        <v>0</v>
      </c>
      <c r="AJ224" s="69">
        <f>IF(L224="X",$G224,0)</f>
        <v>0</v>
      </c>
      <c r="AK224" s="69">
        <f>(IF(Q224="X",G224*'Globals'!$C$45,0))+(IF(N224="X",G224*'Globals'!$C$46,0))+(IF(O224="X",G224*'Globals'!$C$47,0))+(IF(K224="X",G224*'Globals'!$C$49,0))+(IF(T224="X",G224*'Globals'!$C$51,0))+(IF(L224="X",G224*'Globals'!$C$50,0))</f>
        <v>0</v>
      </c>
      <c r="AL224" s="69">
        <f>IF(J224="",G224,0)</f>
        <v>0</v>
      </c>
      <c r="AM224" s="3"/>
      <c r="AN224" s="130"/>
      <c r="AO224" s="3"/>
    </row>
    <row r="225" ht="13.65" customHeight="1">
      <c r="A225" s="60"/>
      <c r="B225" t="s" s="32">
        <v>444</v>
      </c>
      <c r="C225" s="60"/>
      <c r="D225" t="s" s="32">
        <v>184</v>
      </c>
      <c r="E225" s="60"/>
      <c r="F225" s="106"/>
      <c r="G225" s="35"/>
      <c r="H225" s="35"/>
      <c r="I225" s="16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69">
        <f>IF(M225="X",IF(D225="Weeks",C225*E225*'Globals'!$C$27,C225*E225),0)</f>
        <v>0</v>
      </c>
      <c r="Y225" s="69">
        <f>IF(Q225="X",G225,0)</f>
        <v>0</v>
      </c>
      <c r="Z225" s="69">
        <f>IF(R225="X",$G225,0)</f>
        <v>0</v>
      </c>
      <c r="AA225" s="69">
        <f>IF(S225="X",$G225,0)</f>
        <v>0</v>
      </c>
      <c r="AB225" s="69">
        <f>IF(N225="X",$G225,0)</f>
        <v>0</v>
      </c>
      <c r="AC225" s="69">
        <f>IF(O225="X",$G225,0)</f>
        <v>0</v>
      </c>
      <c r="AD225" s="69">
        <f>IF(P225="X",$G225,0)</f>
        <v>0</v>
      </c>
      <c r="AE225" s="69">
        <f>IF(K225="X",$G225,0)</f>
        <v>0</v>
      </c>
      <c r="AF225" s="69">
        <f>IF(T225="X",IF(D225="Days",C225,C225*'Globals'!$C$27)*E225,0)</f>
        <v>0</v>
      </c>
      <c r="AG225" s="69">
        <f>IF(U225="X",IF($D225="Days",$C225,$C225*'Globals'!$C$27)*$E225,0)</f>
        <v>0</v>
      </c>
      <c r="AH225" s="69">
        <f>IF(V225="X",$G225,0)</f>
        <v>0</v>
      </c>
      <c r="AI225" s="69">
        <f>IF(W225="X",$G225,0)</f>
        <v>0</v>
      </c>
      <c r="AJ225" s="69">
        <f>IF(L225="X",$G225,0)</f>
        <v>0</v>
      </c>
      <c r="AK225" s="69">
        <f>(IF(Q225="X",G225*'Globals'!$C$45,0))+(IF(N225="X",G225*'Globals'!$C$46,0))+(IF(O225="X",G225*'Globals'!$C$47,0))+(IF(K225="X",G225*'Globals'!$C$49,0))+(IF(T225="X",G225*'Globals'!$C$51,0))+(IF(L225="X",G225*'Globals'!$C$50,0))</f>
        <v>0</v>
      </c>
      <c r="AL225" s="69">
        <f>IF(J225="",G225,0)</f>
        <v>0</v>
      </c>
      <c r="AM225" s="3"/>
      <c r="AN225" s="130"/>
      <c r="AO225" s="3"/>
    </row>
    <row r="226" ht="13.65" customHeight="1">
      <c r="A226" s="60"/>
      <c r="B226" t="s" s="32">
        <v>445</v>
      </c>
      <c r="C226" s="60"/>
      <c r="D226" t="s" s="32">
        <v>184</v>
      </c>
      <c r="E226" s="60"/>
      <c r="F226" s="106"/>
      <c r="G226" s="35"/>
      <c r="H226" s="35"/>
      <c r="I226" s="16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69">
        <f>IF(M226="X",IF(D226="Weeks",C226*E226*'Globals'!$C$27,C226*E226),0)</f>
        <v>0</v>
      </c>
      <c r="Y226" s="69">
        <f>IF(Q226="X",G226,0)</f>
        <v>0</v>
      </c>
      <c r="Z226" s="69">
        <f>IF(R226="X",$G226,0)</f>
        <v>0</v>
      </c>
      <c r="AA226" s="69">
        <f>IF(S226="X",$G226,0)</f>
        <v>0</v>
      </c>
      <c r="AB226" s="69">
        <f>IF(N226="X",$G226,0)</f>
        <v>0</v>
      </c>
      <c r="AC226" s="69">
        <f>IF(O226="X",$G226,0)</f>
        <v>0</v>
      </c>
      <c r="AD226" s="69">
        <f>IF(P226="X",$G226,0)</f>
        <v>0</v>
      </c>
      <c r="AE226" s="69">
        <f>IF(K226="X",$G226,0)</f>
        <v>0</v>
      </c>
      <c r="AF226" s="69">
        <f>IF(T226="X",IF(D226="Days",C226,C226*'Globals'!$C$27)*E226,0)</f>
        <v>0</v>
      </c>
      <c r="AG226" s="69">
        <f>IF(U226="X",IF($D226="Days",$C226,$C226*'Globals'!$C$27)*$E226,0)</f>
        <v>0</v>
      </c>
      <c r="AH226" s="69">
        <f>IF(V226="X",$G226,0)</f>
        <v>0</v>
      </c>
      <c r="AI226" s="69">
        <f>IF(W226="X",$G226,0)</f>
        <v>0</v>
      </c>
      <c r="AJ226" s="69">
        <f>IF(L226="X",$G226,0)</f>
        <v>0</v>
      </c>
      <c r="AK226" s="69">
        <f>(IF(Q226="X",G226*'Globals'!$C$45,0))+(IF(N226="X",G226*'Globals'!$C$46,0))+(IF(O226="X",G226*'Globals'!$C$47,0))+(IF(K226="X",G226*'Globals'!$C$49,0))+(IF(T226="X",G226*'Globals'!$C$51,0))+(IF(L226="X",G226*'Globals'!$C$50,0))</f>
        <v>0</v>
      </c>
      <c r="AL226" s="69">
        <f>IF(J226="",G226,0)</f>
        <v>0</v>
      </c>
      <c r="AM226" s="3"/>
      <c r="AN226" s="130"/>
      <c r="AO226" s="3"/>
    </row>
    <row r="227" ht="13.65" customHeight="1">
      <c r="A227" s="60"/>
      <c r="B227" t="s" s="32">
        <v>446</v>
      </c>
      <c r="C227" s="60"/>
      <c r="D227" t="s" s="32">
        <v>184</v>
      </c>
      <c r="E227" s="60"/>
      <c r="F227" s="106"/>
      <c r="G227" s="35"/>
      <c r="H227" s="35"/>
      <c r="I227" s="16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69">
        <f>IF(M227="X",IF(D227="Weeks",C227*E227*'Globals'!$C$27,C227*E227),0)</f>
        <v>0</v>
      </c>
      <c r="Y227" s="69">
        <f>IF(Q227="X",G227,0)</f>
        <v>0</v>
      </c>
      <c r="Z227" s="69">
        <f>IF(R227="X",$G227,0)</f>
        <v>0</v>
      </c>
      <c r="AA227" s="69">
        <f>IF(S227="X",$G227,0)</f>
        <v>0</v>
      </c>
      <c r="AB227" s="69">
        <f>IF(N227="X",$G227,0)</f>
        <v>0</v>
      </c>
      <c r="AC227" s="69">
        <f>IF(O227="X",$G227,0)</f>
        <v>0</v>
      </c>
      <c r="AD227" s="69">
        <f>IF(P227="X",$G227,0)</f>
        <v>0</v>
      </c>
      <c r="AE227" s="69">
        <f>IF(K227="X",$G227,0)</f>
        <v>0</v>
      </c>
      <c r="AF227" s="69">
        <f>IF(T227="X",IF(D227="Days",C227,C227*'Globals'!$C$27)*E227,0)</f>
        <v>0</v>
      </c>
      <c r="AG227" s="69">
        <f>IF(U227="X",IF($D227="Days",$C227,$C227*'Globals'!$C$27)*$E227,0)</f>
        <v>0</v>
      </c>
      <c r="AH227" s="69">
        <f>IF(V227="X",$G227,0)</f>
        <v>0</v>
      </c>
      <c r="AI227" s="69">
        <f>IF(W227="X",$G227,0)</f>
        <v>0</v>
      </c>
      <c r="AJ227" s="69">
        <f>IF(L227="X",$G227,0)</f>
        <v>0</v>
      </c>
      <c r="AK227" s="69">
        <f>(IF(Q227="X",G227*'Globals'!$C$45,0))+(IF(N227="X",G227*'Globals'!$C$46,0))+(IF(O227="X",G227*'Globals'!$C$47,0))+(IF(K227="X",G227*'Globals'!$C$49,0))+(IF(T227="X",G227*'Globals'!$C$51,0))+(IF(L227="X",G227*'Globals'!$C$50,0))</f>
        <v>0</v>
      </c>
      <c r="AL227" s="69">
        <f>IF(J227="",G227,0)</f>
        <v>0</v>
      </c>
      <c r="AM227" s="3"/>
      <c r="AN227" s="130"/>
      <c r="AO227" s="3"/>
    </row>
    <row r="228" ht="13.65" customHeight="1">
      <c r="A228" s="60"/>
      <c r="B228" t="s" s="32">
        <v>447</v>
      </c>
      <c r="C228" s="60"/>
      <c r="D228" t="s" s="32">
        <v>184</v>
      </c>
      <c r="E228" s="60"/>
      <c r="F228" s="106"/>
      <c r="G228" s="35"/>
      <c r="H228" s="35"/>
      <c r="I228" s="16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69">
        <f>IF(M228="X",IF(D228="Weeks",C228*E228*'Globals'!$C$27,C228*E228),0)</f>
        <v>0</v>
      </c>
      <c r="Y228" s="69">
        <f>IF(Q228="X",G228,0)</f>
        <v>0</v>
      </c>
      <c r="Z228" s="69">
        <f>IF(R228="X",$G228,0)</f>
        <v>0</v>
      </c>
      <c r="AA228" s="69">
        <f>IF(S228="X",$G228,0)</f>
        <v>0</v>
      </c>
      <c r="AB228" s="69">
        <f>IF(N228="X",$G228,0)</f>
        <v>0</v>
      </c>
      <c r="AC228" s="69">
        <f>IF(O228="X",$G228,0)</f>
        <v>0</v>
      </c>
      <c r="AD228" s="69">
        <f>IF(P228="X",$G228,0)</f>
        <v>0</v>
      </c>
      <c r="AE228" s="69">
        <f>IF(K228="X",$G228,0)</f>
        <v>0</v>
      </c>
      <c r="AF228" s="69">
        <f>IF(T228="X",IF(D228="Days",C228,C228*'Globals'!$C$27)*E228,0)</f>
        <v>0</v>
      </c>
      <c r="AG228" s="69">
        <f>IF(U228="X",IF($D228="Days",$C228,$C228*'Globals'!$C$27)*$E228,0)</f>
        <v>0</v>
      </c>
      <c r="AH228" s="69">
        <f>IF(V228="X",$G228,0)</f>
        <v>0</v>
      </c>
      <c r="AI228" s="69">
        <f>IF(W228="X",$G228,0)</f>
        <v>0</v>
      </c>
      <c r="AJ228" s="69">
        <f>IF(L228="X",$G228,0)</f>
        <v>0</v>
      </c>
      <c r="AK228" s="69">
        <f>(IF(Q228="X",G228*'Globals'!$C$45,0))+(IF(N228="X",G228*'Globals'!$C$46,0))+(IF(O228="X",G228*'Globals'!$C$47,0))+(IF(K228="X",G228*'Globals'!$C$49,0))+(IF(T228="X",G228*'Globals'!$C$51,0))+(IF(L228="X",G228*'Globals'!$C$50,0))</f>
        <v>0</v>
      </c>
      <c r="AL228" s="69">
        <f>IF(J228="",G228,0)</f>
        <v>0</v>
      </c>
      <c r="AM228" s="3"/>
      <c r="AN228" s="130"/>
      <c r="AO228" s="3"/>
    </row>
    <row r="229" ht="13.65" customHeight="1">
      <c r="A229" s="60"/>
      <c r="B229" t="s" s="32">
        <v>448</v>
      </c>
      <c r="C229" s="60"/>
      <c r="D229" t="s" s="32">
        <v>184</v>
      </c>
      <c r="E229" s="60"/>
      <c r="F229" s="106"/>
      <c r="G229" s="35"/>
      <c r="H229" s="35"/>
      <c r="I229" s="16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69">
        <f>IF(M229="X",IF(D229="Weeks",C229*E229*'Globals'!$C$27,C229*E229),0)</f>
        <v>0</v>
      </c>
      <c r="Y229" s="69">
        <f>IF(Q229="X",G229,0)</f>
        <v>0</v>
      </c>
      <c r="Z229" s="69">
        <f>IF(R229="X",$G229,0)</f>
        <v>0</v>
      </c>
      <c r="AA229" s="69">
        <f>IF(S229="X",$G229,0)</f>
        <v>0</v>
      </c>
      <c r="AB229" s="69">
        <f>IF(N229="X",$G229,0)</f>
        <v>0</v>
      </c>
      <c r="AC229" s="69">
        <f>IF(O229="X",$G229,0)</f>
        <v>0</v>
      </c>
      <c r="AD229" s="69">
        <f>IF(P229="X",$G229,0)</f>
        <v>0</v>
      </c>
      <c r="AE229" s="69">
        <f>IF(K229="X",$G229,0)</f>
        <v>0</v>
      </c>
      <c r="AF229" s="69">
        <f>IF(T229="X",IF(D229="Days",C229,C229*'Globals'!$C$27)*E229,0)</f>
        <v>0</v>
      </c>
      <c r="AG229" s="69">
        <f>IF(U229="X",IF($D229="Days",$C229,$C229*'Globals'!$C$27)*$E229,0)</f>
        <v>0</v>
      </c>
      <c r="AH229" s="69">
        <f>IF(V229="X",$G229,0)</f>
        <v>0</v>
      </c>
      <c r="AI229" s="69">
        <f>IF(W229="X",$G229,0)</f>
        <v>0</v>
      </c>
      <c r="AJ229" s="69">
        <f>IF(L229="X",$G229,0)</f>
        <v>0</v>
      </c>
      <c r="AK229" s="69">
        <f>(IF(Q229="X",G229*'Globals'!$C$45,0))+(IF(N229="X",G229*'Globals'!$C$46,0))+(IF(O229="X",G229*'Globals'!$C$47,0))+(IF(K229="X",G229*'Globals'!$C$49,0))+(IF(T229="X",G229*'Globals'!$C$51,0))+(IF(L229="X",G229*'Globals'!$C$50,0))</f>
        <v>0</v>
      </c>
      <c r="AL229" s="69">
        <f>IF(J229="",G229,0)</f>
        <v>0</v>
      </c>
      <c r="AM229" s="3"/>
      <c r="AN229" s="130"/>
      <c r="AO229" s="3"/>
    </row>
    <row r="230" ht="13.65" customHeight="1">
      <c r="A230" t="s" s="32">
        <v>449</v>
      </c>
      <c r="B230" t="s" s="32">
        <v>341</v>
      </c>
      <c r="C230" s="60"/>
      <c r="D230" t="s" s="32">
        <v>184</v>
      </c>
      <c r="E230" s="60"/>
      <c r="F230" s="106"/>
      <c r="G230" s="35"/>
      <c r="H230" s="35"/>
      <c r="I230" s="16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69">
        <f>IF(M230="X",IF(D230="Weeks",C230*E230*'Globals'!$C$27,C230*E230),0)</f>
        <v>0</v>
      </c>
      <c r="Y230" s="69">
        <f>IF(Q230="X",G230,0)</f>
        <v>0</v>
      </c>
      <c r="Z230" s="69">
        <f>IF(R230="X",$G230,0)</f>
        <v>0</v>
      </c>
      <c r="AA230" s="69">
        <f>IF(S230="X",$G230,0)</f>
        <v>0</v>
      </c>
      <c r="AB230" s="69">
        <f>IF(N230="X",$G230,0)</f>
        <v>0</v>
      </c>
      <c r="AC230" s="69">
        <f>IF(O230="X",$G230,0)</f>
        <v>0</v>
      </c>
      <c r="AD230" s="69">
        <f>IF(P230="X",$G230,0)</f>
        <v>0</v>
      </c>
      <c r="AE230" s="69">
        <f>IF(K230="X",$G230,0)</f>
        <v>0</v>
      </c>
      <c r="AF230" s="69">
        <f>IF(T230="X",IF(D230="Days",C230,C230*'Globals'!$C$27)*E230,0)</f>
        <v>0</v>
      </c>
      <c r="AG230" s="69">
        <f>IF(U230="X",IF($D230="Days",$C230,$C230*'Globals'!$C$27)*$E230,0)</f>
        <v>0</v>
      </c>
      <c r="AH230" s="69">
        <f>IF(V230="X",$G230,0)</f>
        <v>0</v>
      </c>
      <c r="AI230" s="69">
        <f>IF(W230="X",$G230,0)</f>
        <v>0</v>
      </c>
      <c r="AJ230" s="69">
        <f>IF(L230="X",$G230,0)</f>
        <v>0</v>
      </c>
      <c r="AK230" s="69">
        <f>(IF(Q230="X",G230*'Globals'!$C$45,0))+(IF(N230="X",G230*'Globals'!$C$46,0))+(IF(O230="X",G230*'Globals'!$C$47,0))+(IF(K230="X",G230*'Globals'!$C$49,0))+(IF(T230="X",G230*'Globals'!$C$51,0))+(IF(L230="X",G230*'Globals'!$C$50,0))</f>
        <v>0</v>
      </c>
      <c r="AL230" s="69">
        <f>IF(J230="",G230,0)</f>
        <v>0</v>
      </c>
      <c r="AM230" s="3"/>
      <c r="AN230" s="130"/>
      <c r="AO230" s="3"/>
    </row>
    <row r="231" ht="13.65" customHeight="1">
      <c r="A231" t="s" s="32">
        <v>450</v>
      </c>
      <c r="B231" t="s" s="32">
        <v>345</v>
      </c>
      <c r="C231" s="60"/>
      <c r="D231" t="s" s="32">
        <v>184</v>
      </c>
      <c r="E231" s="60"/>
      <c r="F231" s="106">
        <v>0</v>
      </c>
      <c r="G231" s="35"/>
      <c r="H231" s="35"/>
      <c r="I231" s="16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69">
        <f>IF(M231="X",IF(D231="Weeks",C231*E231*'Globals'!$C$27,C231*E231),0)</f>
        <v>0</v>
      </c>
      <c r="Y231" s="69">
        <f>IF(Q231="X",G231,0)</f>
        <v>0</v>
      </c>
      <c r="Z231" s="69">
        <f>IF(R231="X",$G231,0)</f>
        <v>0</v>
      </c>
      <c r="AA231" s="69">
        <f>IF(S231="X",$G231,0)</f>
        <v>0</v>
      </c>
      <c r="AB231" s="69">
        <f>IF(N231="X",$G231,0)</f>
        <v>0</v>
      </c>
      <c r="AC231" s="69">
        <f>IF(O231="X",$G231,0)</f>
        <v>0</v>
      </c>
      <c r="AD231" s="69">
        <f>IF(P231="X",$G231,0)</f>
        <v>0</v>
      </c>
      <c r="AE231" s="69">
        <f>IF(K231="X",$G231,0)</f>
        <v>0</v>
      </c>
      <c r="AF231" s="69">
        <f>IF(T231="X",IF(D231="Days",C231,C231*'Globals'!$C$27)*E231,0)</f>
        <v>0</v>
      </c>
      <c r="AG231" s="69">
        <f>IF(U231="X",IF($D231="Days",$C231,$C231*'Globals'!$C$27)*$E231,0)</f>
        <v>0</v>
      </c>
      <c r="AH231" s="69">
        <f>IF(V231="X",$G231,0)</f>
        <v>0</v>
      </c>
      <c r="AI231" s="69">
        <f>IF(W231="X",$G231,0)</f>
        <v>0</v>
      </c>
      <c r="AJ231" s="69">
        <f>IF(L231="X",$G231,0)</f>
        <v>0</v>
      </c>
      <c r="AK231" s="69">
        <f>(IF(Q231="X",G231*'Globals'!$C$45,0))+(IF(N231="X",G231*'Globals'!$C$46,0))+(IF(O231="X",G231*'Globals'!$C$47,0))+(IF(K231="X",G231*'Globals'!$C$49,0))+(IF(T231="X",G231*'Globals'!$C$51,0))+(IF(L231="X",G231*'Globals'!$C$50,0))</f>
        <v>0</v>
      </c>
      <c r="AL231" s="69">
        <f>IF(J231="",G231,0)</f>
        <v>0</v>
      </c>
      <c r="AM231" s="3"/>
      <c r="AN231" s="130"/>
      <c r="AO231" s="3"/>
    </row>
    <row r="232" ht="13.65" customHeight="1">
      <c r="A232" s="108"/>
      <c r="B232" s="108"/>
      <c r="C232" s="108"/>
      <c r="D232" s="108"/>
      <c r="E232" s="108"/>
      <c r="F232" s="110"/>
      <c r="G232" s="109"/>
      <c r="H232" s="109"/>
      <c r="I232" s="3"/>
      <c r="J232" s="73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  <c r="AB232" s="69"/>
      <c r="AC232" s="69"/>
      <c r="AD232" s="69"/>
      <c r="AE232" s="69"/>
      <c r="AF232" s="69"/>
      <c r="AG232" s="69"/>
      <c r="AH232" s="69"/>
      <c r="AI232" s="69"/>
      <c r="AJ232" s="69"/>
      <c r="AK232" s="69"/>
      <c r="AL232" s="69"/>
      <c r="AM232" s="69"/>
      <c r="AN232" s="130"/>
      <c r="AO232" s="3"/>
    </row>
    <row r="233" ht="13.65" customHeight="1">
      <c r="A233" s="111"/>
      <c r="B233" t="s" s="63">
        <v>451</v>
      </c>
      <c r="C233" s="64"/>
      <c r="D233" s="64"/>
      <c r="E233" s="64"/>
      <c r="F233" s="113"/>
      <c r="G233" s="64"/>
      <c r="H233" s="112">
        <f>SUM(G218:G232)</f>
        <v>0</v>
      </c>
      <c r="I233" s="3"/>
      <c r="J233" s="97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  <c r="W233" s="98"/>
      <c r="X233" s="98"/>
      <c r="Y233" s="98"/>
      <c r="Z233" s="98"/>
      <c r="AA233" s="98"/>
      <c r="AB233" s="98"/>
      <c r="AC233" s="98"/>
      <c r="AD233" s="98"/>
      <c r="AE233" s="98"/>
      <c r="AF233" s="98"/>
      <c r="AG233" s="98"/>
      <c r="AH233" s="98"/>
      <c r="AI233" s="98"/>
      <c r="AJ233" s="98"/>
      <c r="AK233" s="98"/>
      <c r="AL233" s="98"/>
      <c r="AM233" s="98"/>
      <c r="AN233" s="131">
        <f>SUM(AN220:AN232)</f>
        <v>0</v>
      </c>
      <c r="AO233" s="3"/>
    </row>
    <row r="234" ht="13.65" customHeight="1">
      <c r="A234" s="111"/>
      <c r="B234" s="64"/>
      <c r="C234" s="64"/>
      <c r="D234" s="64"/>
      <c r="E234" s="64"/>
      <c r="F234" s="113"/>
      <c r="G234" s="64"/>
      <c r="H234" s="112"/>
      <c r="I234" s="3"/>
      <c r="J234" s="97"/>
      <c r="K234" s="98"/>
      <c r="L234" s="98"/>
      <c r="M234" s="98"/>
      <c r="N234" s="98"/>
      <c r="O234" s="98"/>
      <c r="P234" s="98"/>
      <c r="Q234" s="98"/>
      <c r="R234" s="98"/>
      <c r="S234" s="98"/>
      <c r="T234" s="98"/>
      <c r="U234" s="98"/>
      <c r="V234" s="98"/>
      <c r="W234" s="98"/>
      <c r="X234" s="98"/>
      <c r="Y234" s="98"/>
      <c r="Z234" s="98"/>
      <c r="AA234" s="98"/>
      <c r="AB234" s="98"/>
      <c r="AC234" s="98"/>
      <c r="AD234" s="98"/>
      <c r="AE234" s="98"/>
      <c r="AF234" s="98"/>
      <c r="AG234" s="98"/>
      <c r="AH234" s="98"/>
      <c r="AI234" s="98"/>
      <c r="AJ234" s="98"/>
      <c r="AK234" s="98"/>
      <c r="AL234" s="98"/>
      <c r="AM234" s="98"/>
      <c r="AN234" s="131"/>
      <c r="AO234" s="3"/>
    </row>
    <row r="235" ht="13.65" customHeight="1">
      <c r="A235" t="s" s="101">
        <v>62</v>
      </c>
      <c r="B235" t="s" s="101">
        <v>452</v>
      </c>
      <c r="C235" s="103"/>
      <c r="D235" s="103"/>
      <c r="E235" s="103"/>
      <c r="F235" s="104"/>
      <c r="G235" s="105"/>
      <c r="H235" s="105"/>
      <c r="I235" s="16"/>
      <c r="J235" s="97"/>
      <c r="K235" s="98"/>
      <c r="L235" s="98"/>
      <c r="M235" s="98"/>
      <c r="N235" s="98"/>
      <c r="O235" s="98"/>
      <c r="P235" s="98"/>
      <c r="Q235" s="98"/>
      <c r="R235" s="98"/>
      <c r="S235" s="98"/>
      <c r="T235" s="98"/>
      <c r="U235" s="98"/>
      <c r="V235" s="98"/>
      <c r="W235" s="98"/>
      <c r="X235" s="98"/>
      <c r="Y235" s="98"/>
      <c r="Z235" s="98"/>
      <c r="AA235" s="98"/>
      <c r="AB235" s="98"/>
      <c r="AC235" s="98"/>
      <c r="AD235" s="98"/>
      <c r="AE235" s="98"/>
      <c r="AF235" s="98"/>
      <c r="AG235" s="98"/>
      <c r="AH235" s="98"/>
      <c r="AI235" s="98"/>
      <c r="AJ235" s="98"/>
      <c r="AK235" s="98"/>
      <c r="AL235" s="98"/>
      <c r="AM235" s="98"/>
      <c r="AN235" s="3"/>
      <c r="AO235" s="3"/>
    </row>
    <row r="236" ht="13.65" customHeight="1">
      <c r="A236" t="s" s="32">
        <v>453</v>
      </c>
      <c r="B236" t="s" s="32">
        <v>454</v>
      </c>
      <c r="C236" s="60"/>
      <c r="D236" t="s" s="32">
        <v>377</v>
      </c>
      <c r="E236" s="60"/>
      <c r="F236" s="106"/>
      <c r="G236" s="35"/>
      <c r="H236" s="35"/>
      <c r="I236" s="16"/>
      <c r="J236" s="3"/>
      <c r="K236" t="s" s="71">
        <v>223</v>
      </c>
      <c r="L236" s="3"/>
      <c r="M236" t="s" s="71">
        <v>223</v>
      </c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69">
        <f>IF(M236="X",IF(D236="Weeks",C236*E236*'Globals'!$C$27,C236*E236),0)</f>
        <v>0</v>
      </c>
      <c r="Y236" s="69">
        <f>IF(Q236="X",G236,0)</f>
        <v>0</v>
      </c>
      <c r="Z236" s="69">
        <f>IF(R236="X",$G236,0)</f>
        <v>0</v>
      </c>
      <c r="AA236" s="69">
        <f>IF(S236="X",$G236,0)</f>
        <v>0</v>
      </c>
      <c r="AB236" s="69">
        <f>IF(N236="X",$G236,0)</f>
        <v>0</v>
      </c>
      <c r="AC236" s="69">
        <f>IF(O236="X",$G236,0)</f>
        <v>0</v>
      </c>
      <c r="AD236" s="69">
        <f>IF(P236="X",$G236,0)</f>
        <v>0</v>
      </c>
      <c r="AE236" s="69">
        <f>IF(K236="X",$G236,0)</f>
        <v>0</v>
      </c>
      <c r="AF236" s="69">
        <f>IF(T236="X",IF(D236="Days",C236,C236*'Globals'!$C$27)*E236,0)</f>
        <v>0</v>
      </c>
      <c r="AG236" s="69">
        <f>IF(U236="X",IF($D236="Days",$C236,$C236*'Globals'!$C$27)*$E236,0)</f>
        <v>0</v>
      </c>
      <c r="AH236" s="69">
        <f>IF(V236="X",$G236,0)</f>
        <v>0</v>
      </c>
      <c r="AI236" s="69">
        <f>IF(W236="X",$G236,0)</f>
        <v>0</v>
      </c>
      <c r="AJ236" s="69">
        <f>IF(L236="X",$G236,0)</f>
        <v>0</v>
      </c>
      <c r="AK236" s="69">
        <f>(IF(Q236="X",G236*'Globals'!$C$45,0))+(IF(N236="X",G236*'Globals'!$C$46,0))+(IF(O236="X",G236*'Globals'!$C$47,0))+(IF(K236="X",G236*'Globals'!$C$49,0))+(IF(T236="X",G236*'Globals'!$C$51,0))+(IF(L236="X",G236*'Globals'!$C$50,0))</f>
        <v>0</v>
      </c>
      <c r="AL236" s="69">
        <f>IF(J236="",G236,0)</f>
        <v>0</v>
      </c>
      <c r="AM236" s="3"/>
      <c r="AN236" s="3"/>
      <c r="AO236" s="3"/>
    </row>
    <row r="237" ht="13.65" customHeight="1">
      <c r="A237" t="s" s="32">
        <v>455</v>
      </c>
      <c r="B237" t="s" s="32">
        <v>456</v>
      </c>
      <c r="C237" s="60"/>
      <c r="D237" t="s" s="32">
        <v>377</v>
      </c>
      <c r="E237" s="60"/>
      <c r="F237" s="106"/>
      <c r="G237" s="35"/>
      <c r="H237" s="35"/>
      <c r="I237" s="16"/>
      <c r="J237" s="3"/>
      <c r="K237" t="s" s="71">
        <v>223</v>
      </c>
      <c r="L237" s="3"/>
      <c r="M237" t="s" s="71">
        <v>223</v>
      </c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69">
        <f>IF(M237="X",IF(D237="Weeks",C237*E237*'Globals'!$C$27,C237*E237),0)</f>
        <v>0</v>
      </c>
      <c r="Y237" s="69">
        <f>IF(Q237="X",G237,0)</f>
        <v>0</v>
      </c>
      <c r="Z237" s="69">
        <f>IF(R237="X",$G237,0)</f>
        <v>0</v>
      </c>
      <c r="AA237" s="69">
        <f>IF(S237="X",$G237,0)</f>
        <v>0</v>
      </c>
      <c r="AB237" s="69">
        <f>IF(N237="X",$G237,0)</f>
        <v>0</v>
      </c>
      <c r="AC237" s="69">
        <f>IF(O237="X",$G237,0)</f>
        <v>0</v>
      </c>
      <c r="AD237" s="69">
        <f>IF(P237="X",$G237,0)</f>
        <v>0</v>
      </c>
      <c r="AE237" s="69">
        <f>IF(K237="X",$G237,0)</f>
        <v>0</v>
      </c>
      <c r="AF237" s="69">
        <f>IF(T237="X",IF(D237="Days",C237,C237*'Globals'!$C$27)*E237,0)</f>
        <v>0</v>
      </c>
      <c r="AG237" s="69">
        <f>IF(U237="X",IF($D237="Days",$C237,$C237*'Globals'!$C$27)*$E237,0)</f>
        <v>0</v>
      </c>
      <c r="AH237" s="69">
        <f>IF(V237="X",$G237,0)</f>
        <v>0</v>
      </c>
      <c r="AI237" s="69">
        <f>IF(W237="X",$G237,0)</f>
        <v>0</v>
      </c>
      <c r="AJ237" s="69">
        <f>IF(L237="X",$G237,0)</f>
        <v>0</v>
      </c>
      <c r="AK237" s="69">
        <f>(IF(Q237="X",G237*'Globals'!$C$45,0))+(IF(N237="X",G237*'Globals'!$C$46,0))+(IF(O237="X",G237*'Globals'!$C$47,0))+(IF(K237="X",G237*'Globals'!$C$49,0))+(IF(T237="X",G237*'Globals'!$C$51,0))+(IF(L237="X",G237*'Globals'!$C$50,0))</f>
        <v>0</v>
      </c>
      <c r="AL237" s="69">
        <f>IF(J237="",G237,0)</f>
        <v>0</v>
      </c>
      <c r="AM237" s="3"/>
      <c r="AN237" s="3"/>
      <c r="AO237" s="3"/>
    </row>
    <row r="238" ht="13.65" customHeight="1">
      <c r="A238" t="s" s="32">
        <v>457</v>
      </c>
      <c r="B238" t="s" s="32">
        <v>458</v>
      </c>
      <c r="C238" s="60"/>
      <c r="D238" t="s" s="32">
        <v>377</v>
      </c>
      <c r="E238" s="60"/>
      <c r="F238" s="106"/>
      <c r="G238" s="35"/>
      <c r="H238" s="35"/>
      <c r="I238" s="16"/>
      <c r="J238" s="3"/>
      <c r="K238" t="s" s="71">
        <v>223</v>
      </c>
      <c r="L238" s="3"/>
      <c r="M238" t="s" s="71">
        <v>223</v>
      </c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69">
        <f>IF(M238="X",IF(D238="Weeks",C238*E238*'Globals'!$C$27,C238*E238),0)</f>
        <v>0</v>
      </c>
      <c r="Y238" s="69">
        <f>IF(Q238="X",G238,0)</f>
        <v>0</v>
      </c>
      <c r="Z238" s="69">
        <f>IF(R238="X",$G238,0)</f>
        <v>0</v>
      </c>
      <c r="AA238" s="69">
        <f>IF(S238="X",$G238,0)</f>
        <v>0</v>
      </c>
      <c r="AB238" s="69">
        <f>IF(N238="X",$G238,0)</f>
        <v>0</v>
      </c>
      <c r="AC238" s="69">
        <f>IF(O238="X",$G238,0)</f>
        <v>0</v>
      </c>
      <c r="AD238" s="69">
        <f>IF(P238="X",$G238,0)</f>
        <v>0</v>
      </c>
      <c r="AE238" s="69">
        <f>IF(K238="X",$G238,0)</f>
        <v>0</v>
      </c>
      <c r="AF238" s="69">
        <f>IF(T238="X",IF(D238="Days",C238,C238*'Globals'!$C$27)*E238,0)</f>
        <v>0</v>
      </c>
      <c r="AG238" s="69">
        <f>IF(U238="X",IF($D238="Days",$C238,$C238*'Globals'!$C$27)*$E238,0)</f>
        <v>0</v>
      </c>
      <c r="AH238" s="69">
        <f>IF(V238="X",$G238,0)</f>
        <v>0</v>
      </c>
      <c r="AI238" s="69">
        <f>IF(W238="X",$G238,0)</f>
        <v>0</v>
      </c>
      <c r="AJ238" s="69">
        <f>IF(L238="X",$G238,0)</f>
        <v>0</v>
      </c>
      <c r="AK238" s="69">
        <f>(IF(Q238="X",G238*'Globals'!$C$45,0))+(IF(N238="X",G238*'Globals'!$C$46,0))+(IF(O238="X",G238*'Globals'!$C$47,0))+(IF(K238="X",G238*'Globals'!$C$49,0))+(IF(T238="X",G238*'Globals'!$C$51,0))+(IF(L238="X",G238*'Globals'!$C$50,0))</f>
        <v>0</v>
      </c>
      <c r="AL238" s="69">
        <f>IF(J238="",G238,0)</f>
        <v>0</v>
      </c>
      <c r="AM238" s="3"/>
      <c r="AN238" s="67"/>
      <c r="AO238" s="3"/>
    </row>
    <row r="239" ht="13.65" customHeight="1">
      <c r="A239" t="s" s="32">
        <v>459</v>
      </c>
      <c r="B239" t="s" s="32">
        <v>460</v>
      </c>
      <c r="C239" s="60"/>
      <c r="D239" t="s" s="32">
        <v>228</v>
      </c>
      <c r="E239" s="60"/>
      <c r="F239" s="106"/>
      <c r="G239" s="35"/>
      <c r="H239" s="35"/>
      <c r="I239" s="16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69">
        <f>IF(M239="X",IF(D239="Weeks",C239*E239*'Globals'!$C$27,C239*E239),0)</f>
        <v>0</v>
      </c>
      <c r="Y239" s="69">
        <f>IF(Q239="X",G239,0)</f>
        <v>0</v>
      </c>
      <c r="Z239" s="69">
        <f>IF(R239="X",$G239,0)</f>
        <v>0</v>
      </c>
      <c r="AA239" s="69">
        <f>IF(S239="X",$G239,0)</f>
        <v>0</v>
      </c>
      <c r="AB239" s="69">
        <f>IF(N239="X",$G239,0)</f>
        <v>0</v>
      </c>
      <c r="AC239" s="69">
        <f>IF(O239="X",$G239,0)</f>
        <v>0</v>
      </c>
      <c r="AD239" s="69">
        <f>IF(P239="X",$G239,0)</f>
        <v>0</v>
      </c>
      <c r="AE239" s="69">
        <f>IF(K239="X",$G239,0)</f>
        <v>0</v>
      </c>
      <c r="AF239" s="69">
        <f>IF(T239="X",IF(D239="Days",C239,C239*'Globals'!$C$27)*E239,0)</f>
        <v>0</v>
      </c>
      <c r="AG239" s="69">
        <f>IF(U239="X",IF($D239="Days",$C239,$C239*'Globals'!$C$27)*$E239,0)</f>
        <v>0</v>
      </c>
      <c r="AH239" s="69">
        <f>IF(V239="X",$G239,0)</f>
        <v>0</v>
      </c>
      <c r="AI239" s="69">
        <f>IF(W239="X",$G239,0)</f>
        <v>0</v>
      </c>
      <c r="AJ239" s="69">
        <f>IF(L239="X",$G239,0)</f>
        <v>0</v>
      </c>
      <c r="AK239" s="69">
        <f>(IF(Q239="X",G239*'Globals'!$C$45,0))+(IF(N239="X",G239*'Globals'!$C$46,0))+(IF(O239="X",G239*'Globals'!$C$47,0))+(IF(K239="X",G239*'Globals'!$C$49,0))+(IF(T239="X",G239*'Globals'!$C$51,0))+(IF(L239="X",G239*'Globals'!$C$50,0))</f>
        <v>0</v>
      </c>
      <c r="AL239" s="69">
        <f>IF(J239="",G239,0)</f>
        <v>0</v>
      </c>
      <c r="AM239" s="3"/>
      <c r="AN239" s="130"/>
      <c r="AO239" s="3"/>
    </row>
    <row r="240" ht="13.65" customHeight="1">
      <c r="A240" t="s" s="32">
        <v>461</v>
      </c>
      <c r="B240" t="s" s="32">
        <v>462</v>
      </c>
      <c r="C240" s="60"/>
      <c r="D240" t="s" s="32">
        <v>184</v>
      </c>
      <c r="E240" s="60"/>
      <c r="F240" s="106">
        <v>0</v>
      </c>
      <c r="G240" s="35">
        <v>0</v>
      </c>
      <c r="H240" s="35"/>
      <c r="I240" s="16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69">
        <f>IF(M240="X",IF(D240="Weeks",C240*E240*'Globals'!$C$27,C240*E240),0)</f>
        <v>0</v>
      </c>
      <c r="Y240" s="69">
        <f>IF(Q240="X",G240,0)</f>
        <v>0</v>
      </c>
      <c r="Z240" s="69">
        <f>IF(R240="X",$G240,0)</f>
        <v>0</v>
      </c>
      <c r="AA240" s="69">
        <f>IF(S240="X",$G240,0)</f>
        <v>0</v>
      </c>
      <c r="AB240" s="69">
        <f>IF(N240="X",$G240,0)</f>
        <v>0</v>
      </c>
      <c r="AC240" s="69">
        <f>IF(O240="X",$G240,0)</f>
        <v>0</v>
      </c>
      <c r="AD240" s="69">
        <f>IF(P240="X",$G240,0)</f>
        <v>0</v>
      </c>
      <c r="AE240" s="69">
        <f>IF(K240="X",$G240,0)</f>
        <v>0</v>
      </c>
      <c r="AF240" s="69">
        <f>IF(T240="X",IF(D240="Days",C240,C240*'Globals'!$C$27)*E240,0)</f>
        <v>0</v>
      </c>
      <c r="AG240" s="69">
        <f>IF(U240="X",IF($D240="Days",$C240,$C240*'Globals'!$C$27)*$E240,0)</f>
        <v>0</v>
      </c>
      <c r="AH240" s="69">
        <f>IF(V240="X",$G240,0)</f>
        <v>0</v>
      </c>
      <c r="AI240" s="69">
        <f>IF(W240="X",$G240,0)</f>
        <v>0</v>
      </c>
      <c r="AJ240" s="69">
        <f>IF(L240="X",$G240,0)</f>
        <v>0</v>
      </c>
      <c r="AK240" s="69">
        <f>(IF(Q240="X",G240*'Globals'!$C$45,0))+(IF(N240="X",G240*'Globals'!$C$46,0))+(IF(O240="X",G240*'Globals'!$C$47,0))+(IF(K240="X",G240*'Globals'!$C$49,0))+(IF(T240="X",G240*'Globals'!$C$51,0))+(IF(L240="X",G240*'Globals'!$C$50,0))</f>
        <v>0</v>
      </c>
      <c r="AL240" s="69">
        <f>IF(J240="",G240,0)</f>
        <v>0</v>
      </c>
      <c r="AM240" s="3"/>
      <c r="AN240" s="130"/>
      <c r="AO240" s="3"/>
    </row>
    <row r="241" ht="13.65" customHeight="1">
      <c r="A241" t="s" s="32">
        <v>463</v>
      </c>
      <c r="B241" t="s" s="32">
        <v>464</v>
      </c>
      <c r="C241" s="60"/>
      <c r="D241" t="s" s="32">
        <v>184</v>
      </c>
      <c r="E241" s="60"/>
      <c r="F241" s="106">
        <v>0</v>
      </c>
      <c r="G241" s="35">
        <v>0</v>
      </c>
      <c r="H241" s="35"/>
      <c r="I241" s="16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69">
        <f>IF(M241="X",IF(D241="Weeks",C241*E241*'Globals'!$C$27,C241*E241),0)</f>
        <v>0</v>
      </c>
      <c r="Y241" s="69">
        <f>IF(Q241="X",G241,0)</f>
        <v>0</v>
      </c>
      <c r="Z241" s="69">
        <f>IF(R241="X",$G241,0)</f>
        <v>0</v>
      </c>
      <c r="AA241" s="69">
        <f>IF(S241="X",$G241,0)</f>
        <v>0</v>
      </c>
      <c r="AB241" s="69">
        <f>IF(N241="X",$G241,0)</f>
        <v>0</v>
      </c>
      <c r="AC241" s="69">
        <f>IF(O241="X",$G241,0)</f>
        <v>0</v>
      </c>
      <c r="AD241" s="69">
        <f>IF(P241="X",$G241,0)</f>
        <v>0</v>
      </c>
      <c r="AE241" s="69">
        <f>IF(K241="X",$G241,0)</f>
        <v>0</v>
      </c>
      <c r="AF241" s="69">
        <f>IF(T241="X",IF(D241="Days",C241,C241*'Globals'!$C$27)*E241,0)</f>
        <v>0</v>
      </c>
      <c r="AG241" s="69">
        <f>IF(U241="X",IF($D241="Days",$C241,$C241*'Globals'!$C$27)*$E241,0)</f>
        <v>0</v>
      </c>
      <c r="AH241" s="69">
        <f>IF(V241="X",$G241,0)</f>
        <v>0</v>
      </c>
      <c r="AI241" s="69">
        <f>IF(W241="X",$G241,0)</f>
        <v>0</v>
      </c>
      <c r="AJ241" s="69">
        <f>IF(L241="X",$G241,0)</f>
        <v>0</v>
      </c>
      <c r="AK241" s="69">
        <f>(IF(Q241="X",G241*'Globals'!$C$45,0))+(IF(N241="X",G241*'Globals'!$C$46,0))+(IF(O241="X",G241*'Globals'!$C$47,0))+(IF(K241="X",G241*'Globals'!$C$49,0))+(IF(T241="X",G241*'Globals'!$C$51,0))+(IF(L241="X",G241*'Globals'!$C$50,0))</f>
        <v>0</v>
      </c>
      <c r="AL241" s="69">
        <f>IF(J241="",G241,0)</f>
        <v>0</v>
      </c>
      <c r="AM241" s="3"/>
      <c r="AN241" s="130"/>
      <c r="AO241" s="3"/>
    </row>
    <row r="242" ht="13.65" customHeight="1">
      <c r="A242" t="s" s="32">
        <v>465</v>
      </c>
      <c r="B242" t="s" s="32">
        <v>466</v>
      </c>
      <c r="C242" s="60"/>
      <c r="D242" t="s" s="32">
        <v>184</v>
      </c>
      <c r="E242" s="60"/>
      <c r="F242" s="106"/>
      <c r="G242" s="35"/>
      <c r="H242" s="35"/>
      <c r="I242" s="16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69">
        <f>IF(M242="X",IF(D242="Weeks",C242*E242*'Globals'!$C$27,C242*E242),0)</f>
        <v>0</v>
      </c>
      <c r="Y242" s="69">
        <f>IF(Q242="X",G242,0)</f>
        <v>0</v>
      </c>
      <c r="Z242" s="69">
        <f>IF(R242="X",$G242,0)</f>
        <v>0</v>
      </c>
      <c r="AA242" s="69">
        <f>IF(S242="X",$G242,0)</f>
        <v>0</v>
      </c>
      <c r="AB242" s="69">
        <f>IF(N242="X",$G242,0)</f>
        <v>0</v>
      </c>
      <c r="AC242" s="69">
        <f>IF(O242="X",$G242,0)</f>
        <v>0</v>
      </c>
      <c r="AD242" s="69">
        <f>IF(P242="X",$G242,0)</f>
        <v>0</v>
      </c>
      <c r="AE242" s="69">
        <f>IF(K242="X",$G242,0)</f>
        <v>0</v>
      </c>
      <c r="AF242" s="69">
        <f>IF(T242="X",IF(D242="Days",C242,C242*'Globals'!$C$27)*E242,0)</f>
        <v>0</v>
      </c>
      <c r="AG242" s="69">
        <f>IF(U242="X",IF($D242="Days",$C242,$C242*'Globals'!$C$27)*$E242,0)</f>
        <v>0</v>
      </c>
      <c r="AH242" s="69">
        <f>IF(V242="X",$G242,0)</f>
        <v>0</v>
      </c>
      <c r="AI242" s="69">
        <f>IF(W242="X",$G242,0)</f>
        <v>0</v>
      </c>
      <c r="AJ242" s="69">
        <f>IF(L242="X",$G242,0)</f>
        <v>0</v>
      </c>
      <c r="AK242" s="69">
        <f>(IF(Q242="X",G242*'Globals'!$C$45,0))+(IF(N242="X",G242*'Globals'!$C$46,0))+(IF(O242="X",G242*'Globals'!$C$47,0))+(IF(K242="X",G242*'Globals'!$C$49,0))+(IF(T242="X",G242*'Globals'!$C$51,0))+(IF(L242="X",G242*'Globals'!$C$50,0))</f>
        <v>0</v>
      </c>
      <c r="AL242" s="69">
        <f>IF(J242="",G242,0)</f>
        <v>0</v>
      </c>
      <c r="AM242" s="3"/>
      <c r="AN242" s="130"/>
      <c r="AO242" s="3"/>
    </row>
    <row r="243" ht="13.65" customHeight="1">
      <c r="A243" t="s" s="32">
        <v>467</v>
      </c>
      <c r="B243" t="s" s="32">
        <v>468</v>
      </c>
      <c r="C243" s="60"/>
      <c r="D243" t="s" s="32">
        <v>184</v>
      </c>
      <c r="E243" s="60"/>
      <c r="F243" s="106"/>
      <c r="G243" s="35"/>
      <c r="H243" s="35"/>
      <c r="I243" s="16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69">
        <f>IF(M243="X",IF(D243="Weeks",C243*E243*'Globals'!$C$27,C243*E243),0)</f>
        <v>0</v>
      </c>
      <c r="Y243" s="69">
        <f>IF(Q243="X",G243,0)</f>
        <v>0</v>
      </c>
      <c r="Z243" s="69">
        <f>IF(R243="X",$G243,0)</f>
        <v>0</v>
      </c>
      <c r="AA243" s="69">
        <f>IF(S243="X",$G243,0)</f>
        <v>0</v>
      </c>
      <c r="AB243" s="69">
        <f>IF(N243="X",$G243,0)</f>
        <v>0</v>
      </c>
      <c r="AC243" s="69">
        <f>IF(O243="X",$G243,0)</f>
        <v>0</v>
      </c>
      <c r="AD243" s="69">
        <f>IF(P243="X",$G243,0)</f>
        <v>0</v>
      </c>
      <c r="AE243" s="69">
        <f>IF(K243="X",$G243,0)</f>
        <v>0</v>
      </c>
      <c r="AF243" s="69">
        <f>IF(T243="X",IF(D243="Days",C243,C243*'Globals'!$C$27)*E243,0)</f>
        <v>0</v>
      </c>
      <c r="AG243" s="69">
        <f>IF(U243="X",IF($D243="Days",$C243,$C243*'Globals'!$C$27)*$E243,0)</f>
        <v>0</v>
      </c>
      <c r="AH243" s="69">
        <f>IF(V243="X",$G243,0)</f>
        <v>0</v>
      </c>
      <c r="AI243" s="69">
        <f>IF(W243="X",$G243,0)</f>
        <v>0</v>
      </c>
      <c r="AJ243" s="69">
        <f>IF(L243="X",$G243,0)</f>
        <v>0</v>
      </c>
      <c r="AK243" s="69">
        <f>(IF(Q243="X",G243*'Globals'!$C$45,0))+(IF(N243="X",G243*'Globals'!$C$46,0))+(IF(O243="X",G243*'Globals'!$C$47,0))+(IF(K243="X",G243*'Globals'!$C$49,0))+(IF(T243="X",G243*'Globals'!$C$51,0))+(IF(L243="X",G243*'Globals'!$C$50,0))</f>
        <v>0</v>
      </c>
      <c r="AL243" s="69">
        <f>IF(J243="",G243,0)</f>
        <v>0</v>
      </c>
      <c r="AM243" s="3"/>
      <c r="AN243" s="130"/>
      <c r="AO243" s="3"/>
    </row>
    <row r="244" ht="13.65" customHeight="1">
      <c r="A244" t="s" s="32">
        <v>469</v>
      </c>
      <c r="B244" t="s" s="32">
        <v>470</v>
      </c>
      <c r="C244" s="60"/>
      <c r="D244" t="s" s="32">
        <v>184</v>
      </c>
      <c r="E244" s="60"/>
      <c r="F244" s="106"/>
      <c r="G244" s="35"/>
      <c r="H244" s="35"/>
      <c r="I244" s="16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69">
        <f>IF(M244="X",IF(D244="Weeks",C244*E244*'Globals'!$C$27,C244*E244),0)</f>
        <v>0</v>
      </c>
      <c r="Y244" s="69">
        <f>IF(Q244="X",G244,0)</f>
        <v>0</v>
      </c>
      <c r="Z244" s="69">
        <f>IF(R244="X",$G244,0)</f>
        <v>0</v>
      </c>
      <c r="AA244" s="69">
        <f>IF(S244="X",$G244,0)</f>
        <v>0</v>
      </c>
      <c r="AB244" s="69">
        <f>IF(N244="X",$G244,0)</f>
        <v>0</v>
      </c>
      <c r="AC244" s="69">
        <f>IF(O244="X",$G244,0)</f>
        <v>0</v>
      </c>
      <c r="AD244" s="69">
        <f>IF(P244="X",$G244,0)</f>
        <v>0</v>
      </c>
      <c r="AE244" s="69">
        <f>IF(K244="X",$G244,0)</f>
        <v>0</v>
      </c>
      <c r="AF244" s="69">
        <f>IF(T244="X",IF(D244="Days",C244,C244*'Globals'!$C$27)*E244,0)</f>
        <v>0</v>
      </c>
      <c r="AG244" s="69">
        <f>IF(U244="X",IF($D244="Days",$C244,$C244*'Globals'!$C$27)*$E244,0)</f>
        <v>0</v>
      </c>
      <c r="AH244" s="69">
        <f>IF(V244="X",$G244,0)</f>
        <v>0</v>
      </c>
      <c r="AI244" s="69">
        <f>IF(W244="X",$G244,0)</f>
        <v>0</v>
      </c>
      <c r="AJ244" s="69">
        <f>IF(L244="X",$G244,0)</f>
        <v>0</v>
      </c>
      <c r="AK244" s="69">
        <f>(IF(Q244="X",G244*'Globals'!$C$45,0))+(IF(N244="X",G244*'Globals'!$C$46,0))+(IF(O244="X",G244*'Globals'!$C$47,0))+(IF(K244="X",G244*'Globals'!$C$49,0))+(IF(T244="X",G244*'Globals'!$C$51,0))+(IF(L244="X",G244*'Globals'!$C$50,0))</f>
        <v>0</v>
      </c>
      <c r="AL244" s="69">
        <f>IF(J244="",G244,0)</f>
        <v>0</v>
      </c>
      <c r="AM244" s="3"/>
      <c r="AN244" s="130"/>
      <c r="AO244" s="3"/>
    </row>
    <row r="245" ht="13.65" customHeight="1">
      <c r="A245" t="s" s="32">
        <v>471</v>
      </c>
      <c r="B245" t="s" s="32">
        <v>472</v>
      </c>
      <c r="C245" s="60"/>
      <c r="D245" t="s" s="32">
        <v>184</v>
      </c>
      <c r="E245" s="60"/>
      <c r="F245" s="106"/>
      <c r="G245" s="35"/>
      <c r="H245" s="35"/>
      <c r="I245" s="16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69">
        <f>IF(M245="X",IF(D245="Weeks",C245*E245*'Globals'!$C$27,C245*E245),0)</f>
        <v>0</v>
      </c>
      <c r="Y245" s="69">
        <f>IF(Q245="X",G245,0)</f>
        <v>0</v>
      </c>
      <c r="Z245" s="69">
        <f>IF(R245="X",$G245,0)</f>
        <v>0</v>
      </c>
      <c r="AA245" s="69">
        <f>IF(S245="X",$G245,0)</f>
        <v>0</v>
      </c>
      <c r="AB245" s="69">
        <f>IF(N245="X",$G245,0)</f>
        <v>0</v>
      </c>
      <c r="AC245" s="69">
        <f>IF(O245="X",$G245,0)</f>
        <v>0</v>
      </c>
      <c r="AD245" s="69">
        <f>IF(P245="X",$G245,0)</f>
        <v>0</v>
      </c>
      <c r="AE245" s="69">
        <f>IF(K245="X",$G245,0)</f>
        <v>0</v>
      </c>
      <c r="AF245" s="69">
        <f>IF(T245="X",IF(D245="Days",C245,C245*'Globals'!$C$27)*E245,0)</f>
        <v>0</v>
      </c>
      <c r="AG245" s="69">
        <f>IF(U245="X",IF($D245="Days",$C245,$C245*'Globals'!$C$27)*$E245,0)</f>
        <v>0</v>
      </c>
      <c r="AH245" s="69">
        <f>IF(V245="X",$G245,0)</f>
        <v>0</v>
      </c>
      <c r="AI245" s="69">
        <f>IF(W245="X",$G245,0)</f>
        <v>0</v>
      </c>
      <c r="AJ245" s="69">
        <f>IF(L245="X",$G245,0)</f>
        <v>0</v>
      </c>
      <c r="AK245" s="69">
        <f>(IF(Q245="X",G245*'Globals'!$C$45,0))+(IF(N245="X",G245*'Globals'!$C$46,0))+(IF(O245="X",G245*'Globals'!$C$47,0))+(IF(K245="X",G245*'Globals'!$C$49,0))+(IF(T245="X",G245*'Globals'!$C$51,0))+(IF(L245="X",G245*'Globals'!$C$50,0))</f>
        <v>0</v>
      </c>
      <c r="AL245" s="69">
        <f>IF(J245="",G245,0)</f>
        <v>0</v>
      </c>
      <c r="AM245" s="3"/>
      <c r="AN245" s="130"/>
      <c r="AO245" s="3"/>
    </row>
    <row r="246" ht="13.65" customHeight="1">
      <c r="A246" t="s" s="32">
        <v>473</v>
      </c>
      <c r="B246" t="s" s="32">
        <v>345</v>
      </c>
      <c r="C246" s="60"/>
      <c r="D246" t="s" s="32">
        <v>184</v>
      </c>
      <c r="E246" s="60"/>
      <c r="F246" s="106"/>
      <c r="G246" s="35"/>
      <c r="H246" s="35"/>
      <c r="I246" s="16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69">
        <f>IF(M246="X",IF(D246="Weeks",C246*E246*'Globals'!$C$27,C246*E246),0)</f>
        <v>0</v>
      </c>
      <c r="Y246" s="69">
        <f>IF(Q246="X",G246,0)</f>
        <v>0</v>
      </c>
      <c r="Z246" s="69">
        <f>IF(R246="X",$G246,0)</f>
        <v>0</v>
      </c>
      <c r="AA246" s="69">
        <f>IF(S246="X",$G246,0)</f>
        <v>0</v>
      </c>
      <c r="AB246" s="69">
        <f>IF(N246="X",$G246,0)</f>
        <v>0</v>
      </c>
      <c r="AC246" s="69">
        <f>IF(O246="X",$G246,0)</f>
        <v>0</v>
      </c>
      <c r="AD246" s="69">
        <f>IF(P246="X",$G246,0)</f>
        <v>0</v>
      </c>
      <c r="AE246" s="69">
        <f>IF(K246="X",$G246,0)</f>
        <v>0</v>
      </c>
      <c r="AF246" s="69">
        <f>IF(T246="X",IF(D246="Days",C246,C246*'Globals'!$C$27)*E246,0)</f>
        <v>0</v>
      </c>
      <c r="AG246" s="69">
        <f>IF(U246="X",IF($D246="Days",$C246,$C246*'Globals'!$C$27)*$E246,0)</f>
        <v>0</v>
      </c>
      <c r="AH246" s="69">
        <f>IF(V246="X",$G246,0)</f>
        <v>0</v>
      </c>
      <c r="AI246" s="69">
        <f>IF(W246="X",$G246,0)</f>
        <v>0</v>
      </c>
      <c r="AJ246" s="69">
        <f>IF(L246="X",$G246,0)</f>
        <v>0</v>
      </c>
      <c r="AK246" s="69">
        <f>(IF(Q246="X",G246*'Globals'!$C$45,0))+(IF(N246="X",G246*'Globals'!$C$46,0))+(IF(O246="X",G246*'Globals'!$C$47,0))+(IF(K246="X",G246*'Globals'!$C$49,0))+(IF(T246="X",G246*'Globals'!$C$51,0))+(IF(L246="X",G246*'Globals'!$C$50,0))</f>
        <v>0</v>
      </c>
      <c r="AL246" s="69">
        <f>IF(J246="",G246,0)</f>
        <v>0</v>
      </c>
      <c r="AM246" s="3"/>
      <c r="AN246" s="130"/>
      <c r="AO246" s="3"/>
    </row>
    <row r="247" ht="13.65" customHeight="1">
      <c r="A247" s="108"/>
      <c r="B247" s="108"/>
      <c r="C247" s="108"/>
      <c r="D247" s="108"/>
      <c r="E247" s="108"/>
      <c r="F247" s="110"/>
      <c r="G247" s="109"/>
      <c r="H247" s="109"/>
      <c r="I247" s="3"/>
      <c r="J247" s="73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  <c r="AE247" s="69"/>
      <c r="AF247" s="69"/>
      <c r="AG247" s="69"/>
      <c r="AH247" s="69"/>
      <c r="AI247" s="69"/>
      <c r="AJ247" s="69"/>
      <c r="AK247" s="69"/>
      <c r="AL247" s="69"/>
      <c r="AM247" s="69"/>
      <c r="AN247" s="130"/>
      <c r="AO247" s="3"/>
    </row>
    <row r="248" ht="13.65" customHeight="1">
      <c r="A248" s="111"/>
      <c r="B248" t="s" s="63">
        <v>474</v>
      </c>
      <c r="C248" s="64"/>
      <c r="D248" s="64"/>
      <c r="E248" s="64"/>
      <c r="F248" s="113"/>
      <c r="G248" s="64"/>
      <c r="H248" s="112">
        <f>SUM(G236:G247)</f>
        <v>0</v>
      </c>
      <c r="I248" s="3"/>
      <c r="J248" s="97"/>
      <c r="K248" s="98"/>
      <c r="L248" s="98"/>
      <c r="M248" s="98"/>
      <c r="N248" s="98"/>
      <c r="O248" s="98"/>
      <c r="P248" s="98"/>
      <c r="Q248" s="98"/>
      <c r="R248" s="98"/>
      <c r="S248" s="98"/>
      <c r="T248" s="98"/>
      <c r="U248" s="98"/>
      <c r="V248" s="98"/>
      <c r="W248" s="98"/>
      <c r="X248" s="98"/>
      <c r="Y248" s="98"/>
      <c r="Z248" s="98"/>
      <c r="AA248" s="98"/>
      <c r="AB248" s="98"/>
      <c r="AC248" s="98"/>
      <c r="AD248" s="98"/>
      <c r="AE248" s="98"/>
      <c r="AF248" s="98"/>
      <c r="AG248" s="98"/>
      <c r="AH248" s="98"/>
      <c r="AI248" s="98"/>
      <c r="AJ248" s="98"/>
      <c r="AK248" s="98"/>
      <c r="AL248" s="98"/>
      <c r="AM248" s="98"/>
      <c r="AN248" s="131">
        <f>SUM(AN238:AN247)</f>
        <v>0</v>
      </c>
      <c r="AO248" s="3"/>
    </row>
    <row r="249" ht="13.65" customHeight="1">
      <c r="A249" s="111"/>
      <c r="B249" s="64"/>
      <c r="C249" s="64"/>
      <c r="D249" s="64"/>
      <c r="E249" s="64"/>
      <c r="F249" s="113"/>
      <c r="G249" s="64"/>
      <c r="H249" s="112"/>
      <c r="I249" s="3"/>
      <c r="J249" s="97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  <c r="W249" s="98"/>
      <c r="X249" s="98"/>
      <c r="Y249" s="98"/>
      <c r="Z249" s="98"/>
      <c r="AA249" s="98"/>
      <c r="AB249" s="98"/>
      <c r="AC249" s="98"/>
      <c r="AD249" s="98"/>
      <c r="AE249" s="98"/>
      <c r="AF249" s="98"/>
      <c r="AG249" s="98"/>
      <c r="AH249" s="98"/>
      <c r="AI249" s="98"/>
      <c r="AJ249" s="98"/>
      <c r="AK249" s="98"/>
      <c r="AL249" s="98"/>
      <c r="AM249" s="98"/>
      <c r="AN249" s="131"/>
      <c r="AO249" s="3"/>
    </row>
    <row r="250" ht="13.65" customHeight="1">
      <c r="A250" t="s" s="101">
        <v>64</v>
      </c>
      <c r="B250" t="s" s="101">
        <v>475</v>
      </c>
      <c r="C250" s="103"/>
      <c r="D250" s="103"/>
      <c r="E250" s="103"/>
      <c r="F250" s="104"/>
      <c r="G250" s="105"/>
      <c r="H250" s="105"/>
      <c r="I250" s="16"/>
      <c r="J250" s="97"/>
      <c r="K250" s="98"/>
      <c r="L250" s="98"/>
      <c r="M250" s="98"/>
      <c r="N250" s="98"/>
      <c r="O250" s="98"/>
      <c r="P250" s="98"/>
      <c r="Q250" s="98"/>
      <c r="R250" s="98"/>
      <c r="S250" s="98"/>
      <c r="T250" s="98"/>
      <c r="U250" s="98"/>
      <c r="V250" s="98"/>
      <c r="W250" s="98"/>
      <c r="X250" s="98"/>
      <c r="Y250" s="98"/>
      <c r="Z250" s="98"/>
      <c r="AA250" s="98"/>
      <c r="AB250" s="98"/>
      <c r="AC250" s="98"/>
      <c r="AD250" s="98"/>
      <c r="AE250" s="98"/>
      <c r="AF250" s="98"/>
      <c r="AG250" s="98"/>
      <c r="AH250" s="98"/>
      <c r="AI250" s="98"/>
      <c r="AJ250" s="98"/>
      <c r="AK250" s="98"/>
      <c r="AL250" s="98"/>
      <c r="AM250" s="98"/>
      <c r="AN250" s="3"/>
      <c r="AO250" s="3"/>
    </row>
    <row r="251" ht="13.65" customHeight="1">
      <c r="A251" t="s" s="32">
        <v>476</v>
      </c>
      <c r="B251" t="s" s="32">
        <v>477</v>
      </c>
      <c r="C251" s="60"/>
      <c r="D251" t="s" s="32">
        <v>377</v>
      </c>
      <c r="E251" s="60"/>
      <c r="F251" s="106"/>
      <c r="G251" s="35"/>
      <c r="H251" s="35"/>
      <c r="I251" s="16"/>
      <c r="J251" s="3"/>
      <c r="K251" t="s" s="71">
        <v>223</v>
      </c>
      <c r="L251" s="3"/>
      <c r="M251" t="s" s="71">
        <v>223</v>
      </c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69">
        <f>IF(M251="X",IF(D251="Weeks",C251*E251*'Globals'!$C$27,C251*E251),0)</f>
        <v>0</v>
      </c>
      <c r="Y251" s="69">
        <f>IF(Q251="X",G251,0)</f>
        <v>0</v>
      </c>
      <c r="Z251" s="69">
        <f>IF(R251="X",$G251,0)</f>
        <v>0</v>
      </c>
      <c r="AA251" s="69">
        <f>IF(S251="X",$G251,0)</f>
        <v>0</v>
      </c>
      <c r="AB251" s="69">
        <f>IF(N251="X",$G251,0)</f>
        <v>0</v>
      </c>
      <c r="AC251" s="69">
        <f>IF(O251="X",$G251,0)</f>
        <v>0</v>
      </c>
      <c r="AD251" s="69">
        <f>IF(P251="X",$G251,0)</f>
        <v>0</v>
      </c>
      <c r="AE251" s="69">
        <f>IF(K251="X",$G251,0)</f>
        <v>0</v>
      </c>
      <c r="AF251" s="69">
        <f>IF(T251="X",IF(D251="Days",C251,C251*'Globals'!$C$27)*E251,0)</f>
        <v>0</v>
      </c>
      <c r="AG251" s="69">
        <f>IF(U251="X",IF($D251="Days",$C251,$C251*'Globals'!$C$27)*$E251,0)</f>
        <v>0</v>
      </c>
      <c r="AH251" s="69">
        <f>IF(V251="X",$G251,0)</f>
        <v>0</v>
      </c>
      <c r="AI251" s="69">
        <f>IF(W251="X",$G251,0)</f>
        <v>0</v>
      </c>
      <c r="AJ251" s="69">
        <f>IF(L251="X",$G251,0)</f>
        <v>0</v>
      </c>
      <c r="AK251" s="69">
        <f>(IF(Q251="X",G251*'Globals'!$C$45,0))+(IF(N251="X",G251*'Globals'!$C$46,0))+(IF(O251="X",G251*'Globals'!$C$47,0))+(IF(K251="X",G251*'Globals'!$C$49,0))+(IF(T251="X",G251*'Globals'!$C$51,0))+(IF(L251="X",G251*'Globals'!$C$50,0))</f>
        <v>0</v>
      </c>
      <c r="AL251" s="69">
        <f>IF(J251="",G251,0)</f>
        <v>0</v>
      </c>
      <c r="AM251" s="3"/>
      <c r="AN251" s="3"/>
      <c r="AO251" s="3"/>
    </row>
    <row r="252" ht="13.65" customHeight="1">
      <c r="A252" t="s" s="32">
        <v>478</v>
      </c>
      <c r="B252" t="s" s="32">
        <v>479</v>
      </c>
      <c r="C252" s="60"/>
      <c r="D252" t="s" s="32">
        <v>377</v>
      </c>
      <c r="E252" s="60"/>
      <c r="F252" s="106"/>
      <c r="G252" s="35"/>
      <c r="H252" s="35"/>
      <c r="I252" s="16"/>
      <c r="J252" s="3"/>
      <c r="K252" t="s" s="71">
        <v>223</v>
      </c>
      <c r="L252" s="3"/>
      <c r="M252" t="s" s="71">
        <v>223</v>
      </c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69">
        <f>IF(M252="X",IF(D252="Weeks",C252*E252*'Globals'!$C$27,C252*E252),0)</f>
        <v>0</v>
      </c>
      <c r="Y252" s="69">
        <f>IF(Q252="X",G252,0)</f>
        <v>0</v>
      </c>
      <c r="Z252" s="69">
        <f>IF(R252="X",$G252,0)</f>
        <v>0</v>
      </c>
      <c r="AA252" s="69">
        <f>IF(S252="X",$G252,0)</f>
        <v>0</v>
      </c>
      <c r="AB252" s="69">
        <f>IF(N252="X",$G252,0)</f>
        <v>0</v>
      </c>
      <c r="AC252" s="69">
        <f>IF(O252="X",$G252,0)</f>
        <v>0</v>
      </c>
      <c r="AD252" s="69">
        <f>IF(P252="X",$G252,0)</f>
        <v>0</v>
      </c>
      <c r="AE252" s="69">
        <f>IF(K252="X",$G252,0)</f>
        <v>0</v>
      </c>
      <c r="AF252" s="69">
        <f>IF(T252="X",IF(D252="Days",C252,C252*'Globals'!$C$27)*E252,0)</f>
        <v>0</v>
      </c>
      <c r="AG252" s="69">
        <f>IF(U252="X",IF($D252="Days",$C252,$C252*'Globals'!$C$27)*$E252,0)</f>
        <v>0</v>
      </c>
      <c r="AH252" s="69">
        <f>IF(V252="X",$G252,0)</f>
        <v>0</v>
      </c>
      <c r="AI252" s="69">
        <f>IF(W252="X",$G252,0)</f>
        <v>0</v>
      </c>
      <c r="AJ252" s="69">
        <f>IF(L252="X",$G252,0)</f>
        <v>0</v>
      </c>
      <c r="AK252" s="69">
        <f>(IF(Q252="X",G252*'Globals'!$C$45,0))+(IF(N252="X",G252*'Globals'!$C$46,0))+(IF(O252="X",G252*'Globals'!$C$47,0))+(IF(K252="X",G252*'Globals'!$C$49,0))+(IF(T252="X",G252*'Globals'!$C$51,0))+(IF(L252="X",G252*'Globals'!$C$50,0))</f>
        <v>0</v>
      </c>
      <c r="AL252" s="69">
        <f>IF(J252="",G252,0)</f>
        <v>0</v>
      </c>
      <c r="AM252" s="3"/>
      <c r="AN252" s="3"/>
      <c r="AO252" s="3"/>
    </row>
    <row r="253" ht="13.65" customHeight="1">
      <c r="A253" t="s" s="32">
        <v>480</v>
      </c>
      <c r="B253" t="s" s="32">
        <v>481</v>
      </c>
      <c r="C253" s="60"/>
      <c r="D253" t="s" s="32">
        <v>377</v>
      </c>
      <c r="E253" s="60"/>
      <c r="F253" s="106"/>
      <c r="G253" s="35"/>
      <c r="H253" s="35"/>
      <c r="I253" s="16"/>
      <c r="J253" s="3"/>
      <c r="K253" t="s" s="71">
        <v>223</v>
      </c>
      <c r="L253" s="3"/>
      <c r="M253" t="s" s="71">
        <v>223</v>
      </c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69">
        <f>IF(M253="X",IF(D253="Weeks",C253*E253*'Globals'!$C$27,C253*E253),0)</f>
        <v>0</v>
      </c>
      <c r="Y253" s="69">
        <f>IF(Q253="X",G253,0)</f>
        <v>0</v>
      </c>
      <c r="Z253" s="69">
        <f>IF(R253="X",$G253,0)</f>
        <v>0</v>
      </c>
      <c r="AA253" s="69">
        <f>IF(S253="X",$G253,0)</f>
        <v>0</v>
      </c>
      <c r="AB253" s="69">
        <f>IF(N253="X",$G253,0)</f>
        <v>0</v>
      </c>
      <c r="AC253" s="69">
        <f>IF(O253="X",$G253,0)</f>
        <v>0</v>
      </c>
      <c r="AD253" s="69">
        <f>IF(P253="X",$G253,0)</f>
        <v>0</v>
      </c>
      <c r="AE253" s="69">
        <f>IF(K253="X",$G253,0)</f>
        <v>0</v>
      </c>
      <c r="AF253" s="69">
        <f>IF(T253="X",IF(D253="Days",C253,C253*'Globals'!$C$27)*E253,0)</f>
        <v>0</v>
      </c>
      <c r="AG253" s="69">
        <f>IF(U253="X",IF($D253="Days",$C253,$C253*'Globals'!$C$27)*$E253,0)</f>
        <v>0</v>
      </c>
      <c r="AH253" s="69">
        <f>IF(V253="X",$G253,0)</f>
        <v>0</v>
      </c>
      <c r="AI253" s="69">
        <f>IF(W253="X",$G253,0)</f>
        <v>0</v>
      </c>
      <c r="AJ253" s="69">
        <f>IF(L253="X",$G253,0)</f>
        <v>0</v>
      </c>
      <c r="AK253" s="69">
        <f>(IF(Q253="X",G253*'Globals'!$C$45,0))+(IF(N253="X",G253*'Globals'!$C$46,0))+(IF(O253="X",G253*'Globals'!$C$47,0))+(IF(K253="X",G253*'Globals'!$C$49,0))+(IF(T253="X",G253*'Globals'!$C$51,0))+(IF(L253="X",G253*'Globals'!$C$50,0))</f>
        <v>0</v>
      </c>
      <c r="AL253" s="69">
        <f>IF(J253="",G253,0)</f>
        <v>0</v>
      </c>
      <c r="AM253" s="3"/>
      <c r="AN253" s="67"/>
      <c r="AO253" s="3"/>
    </row>
    <row r="254" ht="13.65" customHeight="1">
      <c r="A254" t="s" s="32">
        <v>482</v>
      </c>
      <c r="B254" t="s" s="32">
        <v>483</v>
      </c>
      <c r="C254" s="60"/>
      <c r="D254" t="s" s="32">
        <v>228</v>
      </c>
      <c r="E254" s="60"/>
      <c r="F254" s="106"/>
      <c r="G254" s="35"/>
      <c r="H254" s="35"/>
      <c r="I254" s="16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69">
        <f>IF(M254="X",IF(D254="Weeks",C254*E254*'Globals'!$C$27,C254*E254),0)</f>
        <v>0</v>
      </c>
      <c r="Y254" s="69">
        <f>IF(Q254="X",G254,0)</f>
        <v>0</v>
      </c>
      <c r="Z254" s="69">
        <f>IF(R254="X",$G254,0)</f>
        <v>0</v>
      </c>
      <c r="AA254" s="69">
        <f>IF(S254="X",$G254,0)</f>
        <v>0</v>
      </c>
      <c r="AB254" s="69">
        <f>IF(N254="X",$G254,0)</f>
        <v>0</v>
      </c>
      <c r="AC254" s="69">
        <f>IF(O254="X",$G254,0)</f>
        <v>0</v>
      </c>
      <c r="AD254" s="69">
        <f>IF(P254="X",$G254,0)</f>
        <v>0</v>
      </c>
      <c r="AE254" s="69">
        <f>IF(K254="X",$G254,0)</f>
        <v>0</v>
      </c>
      <c r="AF254" s="69">
        <f>IF(T254="X",IF(D254="Days",C254,C254*'Globals'!$C$27)*E254,0)</f>
        <v>0</v>
      </c>
      <c r="AG254" s="69">
        <f>IF(U254="X",IF($D254="Days",$C254,$C254*'Globals'!$C$27)*$E254,0)</f>
        <v>0</v>
      </c>
      <c r="AH254" s="69">
        <f>IF(V254="X",$G254,0)</f>
        <v>0</v>
      </c>
      <c r="AI254" s="69">
        <f>IF(W254="X",$G254,0)</f>
        <v>0</v>
      </c>
      <c r="AJ254" s="69">
        <f>IF(L254="X",$G254,0)</f>
        <v>0</v>
      </c>
      <c r="AK254" s="69">
        <f>(IF(Q254="X",G254*'Globals'!$C$45,0))+(IF(N254="X",G254*'Globals'!$C$46,0))+(IF(O254="X",G254*'Globals'!$C$47,0))+(IF(K254="X",G254*'Globals'!$C$49,0))+(IF(T254="X",G254*'Globals'!$C$51,0))+(IF(L254="X",G254*'Globals'!$C$50,0))</f>
        <v>0</v>
      </c>
      <c r="AL254" s="69">
        <f>IF(J254="",G254,0)</f>
        <v>0</v>
      </c>
      <c r="AM254" s="3"/>
      <c r="AN254" s="130"/>
      <c r="AO254" s="3"/>
    </row>
    <row r="255" ht="13.65" customHeight="1">
      <c r="A255" t="s" s="32">
        <v>484</v>
      </c>
      <c r="B255" t="s" s="32">
        <v>485</v>
      </c>
      <c r="C255" s="60"/>
      <c r="D255" t="s" s="32">
        <v>184</v>
      </c>
      <c r="E255" s="60"/>
      <c r="F255" s="106"/>
      <c r="G255" s="35"/>
      <c r="H255" s="35"/>
      <c r="I255" s="16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69">
        <f>IF(M255="X",IF(D255="Weeks",C255*E255*'Globals'!$C$27,C255*E255),0)</f>
        <v>0</v>
      </c>
      <c r="Y255" s="69">
        <f>IF(Q255="X",G255,0)</f>
        <v>0</v>
      </c>
      <c r="Z255" s="69">
        <f>IF(R255="X",$G255,0)</f>
        <v>0</v>
      </c>
      <c r="AA255" s="69">
        <f>IF(S255="X",$G255,0)</f>
        <v>0</v>
      </c>
      <c r="AB255" s="69">
        <f>IF(N255="X",$G255,0)</f>
        <v>0</v>
      </c>
      <c r="AC255" s="69">
        <f>IF(O255="X",$G255,0)</f>
        <v>0</v>
      </c>
      <c r="AD255" s="69">
        <f>IF(P255="X",$G255,0)</f>
        <v>0</v>
      </c>
      <c r="AE255" s="69">
        <f>IF(K255="X",$G255,0)</f>
        <v>0</v>
      </c>
      <c r="AF255" s="69">
        <f>IF(T255="X",IF(D255="Days",C255,C255*'Globals'!$C$27)*E255,0)</f>
        <v>0</v>
      </c>
      <c r="AG255" s="69">
        <f>IF(U255="X",IF($D255="Days",$C255,$C255*'Globals'!$C$27)*$E255,0)</f>
        <v>0</v>
      </c>
      <c r="AH255" s="69">
        <f>IF(V255="X",$G255,0)</f>
        <v>0</v>
      </c>
      <c r="AI255" s="69">
        <f>IF(W255="X",$G255,0)</f>
        <v>0</v>
      </c>
      <c r="AJ255" s="69">
        <f>IF(L255="X",$G255,0)</f>
        <v>0</v>
      </c>
      <c r="AK255" s="69">
        <f>(IF(Q255="X",G255*'Globals'!$C$45,0))+(IF(N255="X",G255*'Globals'!$C$46,0))+(IF(O255="X",G255*'Globals'!$C$47,0))+(IF(K255="X",G255*'Globals'!$C$49,0))+(IF(T255="X",G255*'Globals'!$C$51,0))+(IF(L255="X",G255*'Globals'!$C$50,0))</f>
        <v>0</v>
      </c>
      <c r="AL255" s="69">
        <f>IF(J255="",G255,0)</f>
        <v>0</v>
      </c>
      <c r="AM255" s="3"/>
      <c r="AN255" s="130"/>
      <c r="AO255" s="3"/>
    </row>
    <row r="256" ht="13.65" customHeight="1">
      <c r="A256" t="s" s="32">
        <v>486</v>
      </c>
      <c r="B256" t="s" s="32">
        <v>487</v>
      </c>
      <c r="C256" s="60"/>
      <c r="D256" t="s" s="32">
        <v>184</v>
      </c>
      <c r="E256" s="60"/>
      <c r="F256" s="106"/>
      <c r="G256" s="35"/>
      <c r="H256" s="35"/>
      <c r="I256" s="16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69">
        <f>IF(M256="X",IF(D256="Weeks",C256*E256*'Globals'!$C$27,C256*E256),0)</f>
        <v>0</v>
      </c>
      <c r="Y256" s="69">
        <f>IF(Q256="X",G256,0)</f>
        <v>0</v>
      </c>
      <c r="Z256" s="69">
        <f>IF(R256="X",$G256,0)</f>
        <v>0</v>
      </c>
      <c r="AA256" s="69">
        <f>IF(S256="X",$G256,0)</f>
        <v>0</v>
      </c>
      <c r="AB256" s="69">
        <f>IF(N256="X",$G256,0)</f>
        <v>0</v>
      </c>
      <c r="AC256" s="69">
        <f>IF(O256="X",$G256,0)</f>
        <v>0</v>
      </c>
      <c r="AD256" s="69">
        <f>IF(P256="X",$G256,0)</f>
        <v>0</v>
      </c>
      <c r="AE256" s="69">
        <f>IF(K256="X",$G256,0)</f>
        <v>0</v>
      </c>
      <c r="AF256" s="69">
        <f>IF(T256="X",IF(D256="Days",C256,C256*'Globals'!$C$27)*E256,0)</f>
        <v>0</v>
      </c>
      <c r="AG256" s="69">
        <f>IF(U256="X",IF($D256="Days",$C256,$C256*'Globals'!$C$27)*$E256,0)</f>
        <v>0</v>
      </c>
      <c r="AH256" s="69">
        <f>IF(V256="X",$G256,0)</f>
        <v>0</v>
      </c>
      <c r="AI256" s="69">
        <f>IF(W256="X",$G256,0)</f>
        <v>0</v>
      </c>
      <c r="AJ256" s="69">
        <f>IF(L256="X",$G256,0)</f>
        <v>0</v>
      </c>
      <c r="AK256" s="69">
        <f>(IF(Q256="X",G256*'Globals'!$C$45,0))+(IF(N256="X",G256*'Globals'!$C$46,0))+(IF(O256="X",G256*'Globals'!$C$47,0))+(IF(K256="X",G256*'Globals'!$C$49,0))+(IF(T256="X",G256*'Globals'!$C$51,0))+(IF(L256="X",G256*'Globals'!$C$50,0))</f>
        <v>0</v>
      </c>
      <c r="AL256" s="69">
        <f>IF(J256="",G256,0)</f>
        <v>0</v>
      </c>
      <c r="AM256" s="3"/>
      <c r="AN256" s="130"/>
      <c r="AO256" s="3"/>
    </row>
    <row r="257" ht="13.65" customHeight="1">
      <c r="A257" t="s" s="32">
        <v>488</v>
      </c>
      <c r="B257" t="s" s="32">
        <v>489</v>
      </c>
      <c r="C257" s="60"/>
      <c r="D257" t="s" s="32">
        <v>184</v>
      </c>
      <c r="E257" s="60"/>
      <c r="F257" s="106"/>
      <c r="G257" s="35"/>
      <c r="H257" s="35"/>
      <c r="I257" s="16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69">
        <f>IF(M257="X",IF(D257="Weeks",C257*E257*'Globals'!$C$27,C257*E257),0)</f>
        <v>0</v>
      </c>
      <c r="Y257" s="69">
        <f>IF(Q257="X",G257,0)</f>
        <v>0</v>
      </c>
      <c r="Z257" s="69">
        <f>IF(R257="X",$G257,0)</f>
        <v>0</v>
      </c>
      <c r="AA257" s="69">
        <f>IF(S257="X",$G257,0)</f>
        <v>0</v>
      </c>
      <c r="AB257" s="69">
        <f>IF(N257="X",$G257,0)</f>
        <v>0</v>
      </c>
      <c r="AC257" s="69">
        <f>IF(O257="X",$G257,0)</f>
        <v>0</v>
      </c>
      <c r="AD257" s="69">
        <f>IF(P257="X",$G257,0)</f>
        <v>0</v>
      </c>
      <c r="AE257" s="69">
        <f>IF(K257="X",$G257,0)</f>
        <v>0</v>
      </c>
      <c r="AF257" s="69">
        <f>IF(T257="X",IF(D257="Days",C257,C257*'Globals'!$C$27)*E257,0)</f>
        <v>0</v>
      </c>
      <c r="AG257" s="69">
        <f>IF(U257="X",IF($D257="Days",$C257,$C257*'Globals'!$C$27)*$E257,0)</f>
        <v>0</v>
      </c>
      <c r="AH257" s="69">
        <f>IF(V257="X",$G257,0)</f>
        <v>0</v>
      </c>
      <c r="AI257" s="69">
        <f>IF(W257="X",$G257,0)</f>
        <v>0</v>
      </c>
      <c r="AJ257" s="69">
        <f>IF(L257="X",$G257,0)</f>
        <v>0</v>
      </c>
      <c r="AK257" s="69">
        <f>(IF(Q257="X",G257*'Globals'!$C$45,0))+(IF(N257="X",G257*'Globals'!$C$46,0))+(IF(O257="X",G257*'Globals'!$C$47,0))+(IF(K257="X",G257*'Globals'!$C$49,0))+(IF(T257="X",G257*'Globals'!$C$51,0))+(IF(L257="X",G257*'Globals'!$C$50,0))</f>
        <v>0</v>
      </c>
      <c r="AL257" s="69">
        <f>IF(J257="",G257,0)</f>
        <v>0</v>
      </c>
      <c r="AM257" s="3"/>
      <c r="AN257" s="130"/>
      <c r="AO257" s="3"/>
    </row>
    <row r="258" ht="13.65" customHeight="1">
      <c r="A258" t="s" s="32">
        <v>490</v>
      </c>
      <c r="B258" t="s" s="32">
        <v>491</v>
      </c>
      <c r="C258" s="60"/>
      <c r="D258" t="s" s="32">
        <v>184</v>
      </c>
      <c r="E258" s="60"/>
      <c r="F258" s="106"/>
      <c r="G258" s="35"/>
      <c r="H258" s="35"/>
      <c r="I258" s="16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69">
        <f>IF(M258="X",IF(D258="Weeks",C258*E258*'Globals'!$C$27,C258*E258),0)</f>
        <v>0</v>
      </c>
      <c r="Y258" s="69">
        <f>IF(Q258="X",G258,0)</f>
        <v>0</v>
      </c>
      <c r="Z258" s="69">
        <f>IF(R258="X",$G258,0)</f>
        <v>0</v>
      </c>
      <c r="AA258" s="69">
        <f>IF(S258="X",$G258,0)</f>
        <v>0</v>
      </c>
      <c r="AB258" s="69">
        <f>IF(N258="X",$G258,0)</f>
        <v>0</v>
      </c>
      <c r="AC258" s="69">
        <f>IF(O258="X",$G258,0)</f>
        <v>0</v>
      </c>
      <c r="AD258" s="69">
        <f>IF(P258="X",$G258,0)</f>
        <v>0</v>
      </c>
      <c r="AE258" s="69">
        <f>IF(K258="X",$G258,0)</f>
        <v>0</v>
      </c>
      <c r="AF258" s="69">
        <f>IF(T258="X",IF(D258="Days",C258,C258*'Globals'!$C$27)*E258,0)</f>
        <v>0</v>
      </c>
      <c r="AG258" s="69">
        <f>IF(U258="X",IF($D258="Days",$C258,$C258*'Globals'!$C$27)*$E258,0)</f>
        <v>0</v>
      </c>
      <c r="AH258" s="69">
        <f>IF(V258="X",$G258,0)</f>
        <v>0</v>
      </c>
      <c r="AI258" s="69">
        <f>IF(W258="X",$G258,0)</f>
        <v>0</v>
      </c>
      <c r="AJ258" s="69">
        <f>IF(L258="X",$G258,0)</f>
        <v>0</v>
      </c>
      <c r="AK258" s="69">
        <f>(IF(Q258="X",G258*'Globals'!$C$45,0))+(IF(N258="X",G258*'Globals'!$C$46,0))+(IF(O258="X",G258*'Globals'!$C$47,0))+(IF(K258="X",G258*'Globals'!$C$49,0))+(IF(T258="X",G258*'Globals'!$C$51,0))+(IF(L258="X",G258*'Globals'!$C$50,0))</f>
        <v>0</v>
      </c>
      <c r="AL258" s="69">
        <f>IF(J258="",G258,0)</f>
        <v>0</v>
      </c>
      <c r="AM258" s="3"/>
      <c r="AN258" s="130"/>
      <c r="AO258" s="3"/>
    </row>
    <row r="259" ht="13.65" customHeight="1">
      <c r="A259" t="s" s="32">
        <v>492</v>
      </c>
      <c r="B259" t="s" s="32">
        <v>472</v>
      </c>
      <c r="C259" s="60"/>
      <c r="D259" t="s" s="32">
        <v>184</v>
      </c>
      <c r="E259" s="60"/>
      <c r="F259" s="106"/>
      <c r="G259" s="35"/>
      <c r="H259" s="35"/>
      <c r="I259" s="16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69">
        <f>IF(M259="X",IF(D259="Weeks",C259*E259*'Globals'!$C$27,C259*E259),0)</f>
        <v>0</v>
      </c>
      <c r="Y259" s="69">
        <f>IF(Q259="X",G259,0)</f>
        <v>0</v>
      </c>
      <c r="Z259" s="69">
        <f>IF(R259="X",$G259,0)</f>
        <v>0</v>
      </c>
      <c r="AA259" s="69">
        <f>IF(S259="X",$G259,0)</f>
        <v>0</v>
      </c>
      <c r="AB259" s="69">
        <f>IF(N259="X",$G259,0)</f>
        <v>0</v>
      </c>
      <c r="AC259" s="69">
        <f>IF(O259="X",$G259,0)</f>
        <v>0</v>
      </c>
      <c r="AD259" s="69">
        <f>IF(P259="X",$G259,0)</f>
        <v>0</v>
      </c>
      <c r="AE259" s="69">
        <f>IF(K259="X",$G259,0)</f>
        <v>0</v>
      </c>
      <c r="AF259" s="69">
        <f>IF(T259="X",IF(D259="Days",C259,C259*'Globals'!$C$27)*E259,0)</f>
        <v>0</v>
      </c>
      <c r="AG259" s="69">
        <f>IF(U259="X",IF($D259="Days",$C259,$C259*'Globals'!$C$27)*$E259,0)</f>
        <v>0</v>
      </c>
      <c r="AH259" s="69">
        <f>IF(V259="X",$G259,0)</f>
        <v>0</v>
      </c>
      <c r="AI259" s="69">
        <f>IF(W259="X",$G259,0)</f>
        <v>0</v>
      </c>
      <c r="AJ259" s="69">
        <f>IF(L259="X",$G259,0)</f>
        <v>0</v>
      </c>
      <c r="AK259" s="69">
        <f>(IF(Q259="X",G259*'Globals'!$C$45,0))+(IF(N259="X",G259*'Globals'!$C$46,0))+(IF(O259="X",G259*'Globals'!$C$47,0))+(IF(K259="X",G259*'Globals'!$C$49,0))+(IF(T259="X",G259*'Globals'!$C$51,0))+(IF(L259="X",G259*'Globals'!$C$50,0))</f>
        <v>0</v>
      </c>
      <c r="AL259" s="69">
        <f>IF(J259="",G259,0)</f>
        <v>0</v>
      </c>
      <c r="AM259" s="3"/>
      <c r="AN259" s="130"/>
      <c r="AO259" s="3"/>
    </row>
    <row r="260" ht="13.65" customHeight="1">
      <c r="A260" t="s" s="32">
        <v>493</v>
      </c>
      <c r="B260" t="s" s="32">
        <v>494</v>
      </c>
      <c r="C260" s="60"/>
      <c r="D260" t="s" s="32">
        <v>184</v>
      </c>
      <c r="E260" s="60"/>
      <c r="F260" s="106"/>
      <c r="G260" s="35"/>
      <c r="H260" s="35"/>
      <c r="I260" s="16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69">
        <f>IF(M260="X",IF(D260="Weeks",C260*E260*'Globals'!$C$27,C260*E260),0)</f>
        <v>0</v>
      </c>
      <c r="Y260" s="69">
        <f>IF(Q260="X",G260,0)</f>
        <v>0</v>
      </c>
      <c r="Z260" s="69">
        <f>IF(R260="X",$G260,0)</f>
        <v>0</v>
      </c>
      <c r="AA260" s="69">
        <f>IF(S260="X",$G260,0)</f>
        <v>0</v>
      </c>
      <c r="AB260" s="69">
        <f>IF(N260="X",$G260,0)</f>
        <v>0</v>
      </c>
      <c r="AC260" s="69">
        <f>IF(O260="X",$G260,0)</f>
        <v>0</v>
      </c>
      <c r="AD260" s="69">
        <f>IF(P260="X",$G260,0)</f>
        <v>0</v>
      </c>
      <c r="AE260" s="69">
        <f>IF(K260="X",$G260,0)</f>
        <v>0</v>
      </c>
      <c r="AF260" s="69">
        <f>IF(T260="X",IF(D260="Days",C260,C260*'Globals'!$C$27)*E260,0)</f>
        <v>0</v>
      </c>
      <c r="AG260" s="69">
        <f>IF(U260="X",IF($D260="Days",$C260,$C260*'Globals'!$C$27)*$E260,0)</f>
        <v>0</v>
      </c>
      <c r="AH260" s="69">
        <f>IF(V260="X",$G260,0)</f>
        <v>0</v>
      </c>
      <c r="AI260" s="69">
        <f>IF(W260="X",$G260,0)</f>
        <v>0</v>
      </c>
      <c r="AJ260" s="69">
        <f>IF(L260="X",$G260,0)</f>
        <v>0</v>
      </c>
      <c r="AK260" s="69">
        <f>(IF(Q260="X",G260*'Globals'!$C$45,0))+(IF(N260="X",G260*'Globals'!$C$46,0))+(IF(O260="X",G260*'Globals'!$C$47,0))+(IF(K260="X",G260*'Globals'!$C$49,0))+(IF(T260="X",G260*'Globals'!$C$51,0))+(IF(L260="X",G260*'Globals'!$C$50,0))</f>
        <v>0</v>
      </c>
      <c r="AL260" s="69">
        <f>IF(J260="",G260,0)</f>
        <v>0</v>
      </c>
      <c r="AM260" s="3"/>
      <c r="AN260" s="130"/>
      <c r="AO260" s="3"/>
    </row>
    <row r="261" ht="13.65" customHeight="1">
      <c r="A261" s="108"/>
      <c r="B261" s="108"/>
      <c r="C261" s="108"/>
      <c r="D261" s="108"/>
      <c r="E261" s="108"/>
      <c r="F261" s="110"/>
      <c r="G261" s="109"/>
      <c r="H261" s="109"/>
      <c r="I261" s="3"/>
      <c r="J261" s="73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  <c r="AE261" s="69"/>
      <c r="AF261" s="69"/>
      <c r="AG261" s="69"/>
      <c r="AH261" s="69"/>
      <c r="AI261" s="69"/>
      <c r="AJ261" s="69"/>
      <c r="AK261" s="69"/>
      <c r="AL261" s="69"/>
      <c r="AM261" s="69"/>
      <c r="AN261" s="130"/>
      <c r="AO261" s="3"/>
    </row>
    <row r="262" ht="13.65" customHeight="1">
      <c r="A262" s="111"/>
      <c r="B262" t="s" s="63">
        <v>474</v>
      </c>
      <c r="C262" s="64"/>
      <c r="D262" s="64"/>
      <c r="E262" s="64"/>
      <c r="F262" s="113"/>
      <c r="G262" s="64"/>
      <c r="H262" s="112"/>
      <c r="I262" s="3"/>
      <c r="J262" s="97"/>
      <c r="K262" s="98"/>
      <c r="L262" s="98"/>
      <c r="M262" s="98"/>
      <c r="N262" s="98"/>
      <c r="O262" s="98"/>
      <c r="P262" s="98"/>
      <c r="Q262" s="98"/>
      <c r="R262" s="98"/>
      <c r="S262" s="98"/>
      <c r="T262" s="98"/>
      <c r="U262" s="98"/>
      <c r="V262" s="98"/>
      <c r="W262" s="98"/>
      <c r="X262" s="98"/>
      <c r="Y262" s="98"/>
      <c r="Z262" s="98"/>
      <c r="AA262" s="98"/>
      <c r="AB262" s="98"/>
      <c r="AC262" s="98"/>
      <c r="AD262" s="98"/>
      <c r="AE262" s="98"/>
      <c r="AF262" s="98"/>
      <c r="AG262" s="98"/>
      <c r="AH262" s="98"/>
      <c r="AI262" s="98"/>
      <c r="AJ262" s="98"/>
      <c r="AK262" s="98"/>
      <c r="AL262" s="98"/>
      <c r="AM262" s="98"/>
      <c r="AN262" s="131">
        <f>SUM(AN253:AN261)</f>
        <v>0</v>
      </c>
      <c r="AO262" s="3"/>
    </row>
    <row r="263" ht="13.65" customHeight="1">
      <c r="A263" s="111"/>
      <c r="B263" s="64"/>
      <c r="C263" s="64"/>
      <c r="D263" s="64"/>
      <c r="E263" s="64"/>
      <c r="F263" s="113"/>
      <c r="G263" s="64"/>
      <c r="H263" s="112"/>
      <c r="I263" s="3"/>
      <c r="J263" s="97"/>
      <c r="K263" s="98"/>
      <c r="L263" s="98"/>
      <c r="M263" s="98"/>
      <c r="N263" s="98"/>
      <c r="O263" s="98"/>
      <c r="P263" s="98"/>
      <c r="Q263" s="98"/>
      <c r="R263" s="98"/>
      <c r="S263" s="98"/>
      <c r="T263" s="98"/>
      <c r="U263" s="98"/>
      <c r="V263" s="98"/>
      <c r="W263" s="98"/>
      <c r="X263" s="98"/>
      <c r="Y263" s="98"/>
      <c r="Z263" s="98"/>
      <c r="AA263" s="98"/>
      <c r="AB263" s="98"/>
      <c r="AC263" s="98"/>
      <c r="AD263" s="98"/>
      <c r="AE263" s="98"/>
      <c r="AF263" s="98"/>
      <c r="AG263" s="98"/>
      <c r="AH263" s="98"/>
      <c r="AI263" s="98"/>
      <c r="AJ263" s="98"/>
      <c r="AK263" s="98"/>
      <c r="AL263" s="98"/>
      <c r="AM263" s="98"/>
      <c r="AN263" s="131"/>
      <c r="AO263" s="3"/>
    </row>
    <row r="264" ht="13.65" customHeight="1">
      <c r="A264" t="s" s="101">
        <v>66</v>
      </c>
      <c r="B264" t="s" s="101">
        <v>495</v>
      </c>
      <c r="C264" s="103"/>
      <c r="D264" s="103"/>
      <c r="E264" s="103"/>
      <c r="F264" s="104"/>
      <c r="G264" s="105"/>
      <c r="H264" s="105"/>
      <c r="I264" s="16"/>
      <c r="J264" s="97"/>
      <c r="K264" s="98"/>
      <c r="L264" s="98"/>
      <c r="M264" s="98"/>
      <c r="N264" s="98"/>
      <c r="O264" s="98"/>
      <c r="P264" s="98"/>
      <c r="Q264" s="98"/>
      <c r="R264" s="98"/>
      <c r="S264" s="98"/>
      <c r="T264" s="98"/>
      <c r="U264" s="98"/>
      <c r="V264" s="98"/>
      <c r="W264" s="98"/>
      <c r="X264" s="98"/>
      <c r="Y264" s="98"/>
      <c r="Z264" s="98"/>
      <c r="AA264" s="98"/>
      <c r="AB264" s="98"/>
      <c r="AC264" s="98"/>
      <c r="AD264" s="98"/>
      <c r="AE264" s="98"/>
      <c r="AF264" s="98"/>
      <c r="AG264" s="98"/>
      <c r="AH264" s="98"/>
      <c r="AI264" s="98"/>
      <c r="AJ264" s="98"/>
      <c r="AK264" s="98"/>
      <c r="AL264" s="98"/>
      <c r="AM264" s="98"/>
      <c r="AN264" s="3"/>
      <c r="AO264" s="3"/>
    </row>
    <row r="265" ht="13.65" customHeight="1">
      <c r="A265" t="s" s="32">
        <v>496</v>
      </c>
      <c r="B265" t="s" s="32">
        <v>497</v>
      </c>
      <c r="C265" t="s" s="32">
        <v>376</v>
      </c>
      <c r="D265" t="s" s="32">
        <v>228</v>
      </c>
      <c r="E265" s="60">
        <v>1</v>
      </c>
      <c r="F265" s="106">
        <v>0</v>
      </c>
      <c r="G265" s="35">
        <v>0</v>
      </c>
      <c r="H265" s="35"/>
      <c r="I265" s="16"/>
      <c r="J265" s="3"/>
      <c r="K265" t="s" s="71">
        <v>223</v>
      </c>
      <c r="L265" s="3"/>
      <c r="M265" t="s" s="71">
        <v>223</v>
      </c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69">
        <f>IF(M265="X",IF(D265="Weeks",C265*E265*'Globals'!$C$27,C265*E265),0)</f>
      </c>
      <c r="Y265" s="69">
        <f>IF(Q265="X",G265,0)</f>
        <v>0</v>
      </c>
      <c r="Z265" s="69">
        <f>IF(R265="X",$G265,0)</f>
        <v>0</v>
      </c>
      <c r="AA265" s="69">
        <f>IF(S265="X",$G265,0)</f>
        <v>0</v>
      </c>
      <c r="AB265" s="69">
        <f>IF(N265="X",$G265,0)</f>
        <v>0</v>
      </c>
      <c r="AC265" s="69">
        <f>IF(O265="X",$G265,0)</f>
        <v>0</v>
      </c>
      <c r="AD265" s="69">
        <f>IF(P265="X",$G265,0)</f>
        <v>0</v>
      </c>
      <c r="AE265" s="69">
        <f>IF(K265="X",$G265,0)</f>
        <v>0</v>
      </c>
      <c r="AF265" s="69">
        <f>IF(T265="X",IF(D265="Days",C265,C265*'Globals'!$C$27)*E265,0)</f>
        <v>0</v>
      </c>
      <c r="AG265" s="69">
        <f>IF(U265="X",IF($D265="Days",$C265,$C265*'Globals'!$C$27)*$E265,0)</f>
        <v>0</v>
      </c>
      <c r="AH265" s="69">
        <f>IF(V265="X",$G265,0)</f>
        <v>0</v>
      </c>
      <c r="AI265" s="69">
        <f>IF(W265="X",$G265,0)</f>
        <v>0</v>
      </c>
      <c r="AJ265" s="69">
        <f>IF(L265="X",$G265,0)</f>
        <v>0</v>
      </c>
      <c r="AK265" s="69">
        <f>(IF(Q265="X",G265*'Globals'!$C$45,0))+(IF(N265="X",G265*'Globals'!$C$46,0))+(IF(O265="X",G265*'Globals'!$C$47,0))+(IF(K265="X",G265*'Globals'!$C$49,0))+(IF(T265="X",G265*'Globals'!$C$51,0))+(IF(L265="X",G265*'Globals'!$C$50,0))</f>
        <v>0</v>
      </c>
      <c r="AL265" s="69">
        <f>IF(J265="",G265,0)</f>
        <v>0</v>
      </c>
      <c r="AM265" s="3"/>
      <c r="AN265" s="3"/>
      <c r="AO265" s="3"/>
    </row>
    <row r="266" ht="13.65" customHeight="1">
      <c r="A266" t="s" s="32">
        <v>498</v>
      </c>
      <c r="B266" t="s" s="32">
        <v>499</v>
      </c>
      <c r="C266" s="129"/>
      <c r="D266" t="s" s="32">
        <v>228</v>
      </c>
      <c r="E266" s="60"/>
      <c r="F266" s="106"/>
      <c r="G266" s="35"/>
      <c r="H266" s="35"/>
      <c r="I266" s="16"/>
      <c r="J266" s="3"/>
      <c r="K266" t="s" s="71">
        <v>223</v>
      </c>
      <c r="L266" s="3"/>
      <c r="M266" t="s" s="71">
        <v>223</v>
      </c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72">
        <f>IF(M266="X",IF(D266="Weeks",C266*E266*'Globals'!$C$27,C266*E266),0)</f>
        <v>0</v>
      </c>
      <c r="Y266" s="69">
        <f>IF(Q266="X",G266,0)</f>
        <v>0</v>
      </c>
      <c r="Z266" s="69">
        <f>IF(R266="X",$G266,0)</f>
        <v>0</v>
      </c>
      <c r="AA266" s="69">
        <f>IF(S266="X",$G266,0)</f>
        <v>0</v>
      </c>
      <c r="AB266" s="69">
        <f>IF(N266="X",$G266,0)</f>
        <v>0</v>
      </c>
      <c r="AC266" s="69">
        <f>IF(O266="X",$G266,0)</f>
        <v>0</v>
      </c>
      <c r="AD266" s="69">
        <f>IF(P266="X",$G266,0)</f>
        <v>0</v>
      </c>
      <c r="AE266" s="69">
        <f>IF(K266="X",$G266,0)</f>
        <v>0</v>
      </c>
      <c r="AF266" s="69">
        <f>IF(T266="X",IF(D266="Days",C266,C266*'Globals'!$C$27)*E266,0)</f>
        <v>0</v>
      </c>
      <c r="AG266" s="69">
        <f>IF(U266="X",IF($D266="Days",$C266,$C266*'Globals'!$C$27)*$E266,0)</f>
        <v>0</v>
      </c>
      <c r="AH266" s="69">
        <f>IF(V266="X",$G266,0)</f>
        <v>0</v>
      </c>
      <c r="AI266" s="69">
        <f>IF(W266="X",$G266,0)</f>
        <v>0</v>
      </c>
      <c r="AJ266" s="69">
        <f>IF(L266="X",$G266,0)</f>
        <v>0</v>
      </c>
      <c r="AK266" s="69">
        <f>(IF(Q266="X",G266*'Globals'!$C$45,0))+(IF(N266="X",G266*'Globals'!$C$46,0))+(IF(O266="X",G266*'Globals'!$C$47,0))+(IF(K266="X",G266*'Globals'!$C$49,0))+(IF(T266="X",G266*'Globals'!$C$51,0))+(IF(L266="X",G266*'Globals'!$C$50,0))</f>
        <v>0</v>
      </c>
      <c r="AL266" s="69">
        <f>IF(J266="",G266,0)</f>
        <v>0</v>
      </c>
      <c r="AM266" s="3"/>
      <c r="AN266" s="3"/>
      <c r="AO266" s="3"/>
    </row>
    <row r="267" ht="13.65" customHeight="1">
      <c r="A267" t="s" s="32">
        <v>500</v>
      </c>
      <c r="B267" t="s" s="32">
        <v>501</v>
      </c>
      <c r="C267" t="s" s="32">
        <v>376</v>
      </c>
      <c r="D267" t="s" s="32">
        <v>228</v>
      </c>
      <c r="E267" s="60">
        <v>1</v>
      </c>
      <c r="F267" s="106">
        <v>0</v>
      </c>
      <c r="G267" s="35">
        <v>0</v>
      </c>
      <c r="H267" s="35"/>
      <c r="I267" s="16"/>
      <c r="J267" s="3"/>
      <c r="K267" t="s" s="71">
        <v>223</v>
      </c>
      <c r="L267" s="3"/>
      <c r="M267" t="s" s="71">
        <v>223</v>
      </c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69">
        <f>IF(M267="X",IF(D267="Weeks",C267*E267*'Globals'!$C$27,C267*E267),0)</f>
      </c>
      <c r="Y267" s="69">
        <f>IF(Q267="X",G267,0)</f>
        <v>0</v>
      </c>
      <c r="Z267" s="69">
        <f>IF(R267="X",$G267,0)</f>
        <v>0</v>
      </c>
      <c r="AA267" s="69">
        <f>IF(S267="X",$G267,0)</f>
        <v>0</v>
      </c>
      <c r="AB267" s="69">
        <f>IF(N267="X",$G267,0)</f>
        <v>0</v>
      </c>
      <c r="AC267" s="69">
        <f>IF(O267="X",$G267,0)</f>
        <v>0</v>
      </c>
      <c r="AD267" s="69">
        <f>IF(P267="X",$G267,0)</f>
        <v>0</v>
      </c>
      <c r="AE267" s="69">
        <f>IF(K267="X",$G267,0)</f>
        <v>0</v>
      </c>
      <c r="AF267" s="69">
        <f>IF(T267="X",IF(D267="Days",C267,C267*'Globals'!$C$27)*E267,0)</f>
        <v>0</v>
      </c>
      <c r="AG267" s="69">
        <f>IF(U267="X",IF($D267="Days",$C267,$C267*'Globals'!$C$27)*$E267,0)</f>
        <v>0</v>
      </c>
      <c r="AH267" s="69">
        <f>IF(V267="X",$G267,0)</f>
        <v>0</v>
      </c>
      <c r="AI267" s="69">
        <f>IF(W267="X",$G267,0)</f>
        <v>0</v>
      </c>
      <c r="AJ267" s="69">
        <f>IF(L267="X",$G267,0)</f>
        <v>0</v>
      </c>
      <c r="AK267" s="69">
        <f>(IF(Q267="X",G267*'Globals'!$C$45,0))+(IF(N267="X",G267*'Globals'!$C$46,0))+(IF(O267="X",G267*'Globals'!$C$47,0))+(IF(K267="X",G267*'Globals'!$C$49,0))+(IF(T267="X",G267*'Globals'!$C$51,0))+(IF(L267="X",G267*'Globals'!$C$50,0))</f>
        <v>0</v>
      </c>
      <c r="AL267" s="69">
        <f>IF(J267="",G267,0)</f>
        <v>0</v>
      </c>
      <c r="AM267" s="3"/>
      <c r="AN267" s="3"/>
      <c r="AO267" s="3"/>
    </row>
    <row r="268" ht="13.65" customHeight="1">
      <c r="A268" t="s" s="32">
        <v>502</v>
      </c>
      <c r="B268" t="s" s="32">
        <v>503</v>
      </c>
      <c r="C268" s="129"/>
      <c r="D268" t="s" s="32">
        <v>228</v>
      </c>
      <c r="E268" s="60"/>
      <c r="F268" s="106"/>
      <c r="G268" s="35"/>
      <c r="H268" s="35"/>
      <c r="I268" s="16"/>
      <c r="J268" s="3"/>
      <c r="K268" t="s" s="71">
        <v>223</v>
      </c>
      <c r="L268" s="3"/>
      <c r="M268" t="s" s="71">
        <v>223</v>
      </c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72">
        <f>IF(M268="X",IF(D268="Weeks",C268*E268*'Globals'!$C$27,C268*E268),0)</f>
        <v>0</v>
      </c>
      <c r="Y268" s="69">
        <f>IF(Q268="X",G268,0)</f>
        <v>0</v>
      </c>
      <c r="Z268" s="69">
        <f>IF(R268="X",$G268,0)</f>
        <v>0</v>
      </c>
      <c r="AA268" s="69">
        <f>IF(S268="X",$G268,0)</f>
        <v>0</v>
      </c>
      <c r="AB268" s="69">
        <f>IF(N268="X",$G268,0)</f>
        <v>0</v>
      </c>
      <c r="AC268" s="69">
        <f>IF(O268="X",$G268,0)</f>
        <v>0</v>
      </c>
      <c r="AD268" s="69">
        <f>IF(P268="X",$G268,0)</f>
        <v>0</v>
      </c>
      <c r="AE268" s="69">
        <f>IF(K268="X",$G268,0)</f>
        <v>0</v>
      </c>
      <c r="AF268" s="69">
        <f>IF(T268="X",IF(D268="Days",C268,C268*'Globals'!$C$27)*E268,0)</f>
        <v>0</v>
      </c>
      <c r="AG268" s="69">
        <f>IF(U268="X",IF($D268="Days",$C268,$C268*'Globals'!$C$27)*$E268,0)</f>
        <v>0</v>
      </c>
      <c r="AH268" s="69">
        <f>IF(V268="X",$G268,0)</f>
        <v>0</v>
      </c>
      <c r="AI268" s="69">
        <f>IF(W268="X",$G268,0)</f>
        <v>0</v>
      </c>
      <c r="AJ268" s="69">
        <f>IF(L268="X",$G268,0)</f>
        <v>0</v>
      </c>
      <c r="AK268" s="69">
        <f>(IF(Q268="X",G268*'Globals'!$C$45,0))+(IF(N268="X",G268*'Globals'!$C$46,0))+(IF(O268="X",G268*'Globals'!$C$47,0))+(IF(K268="X",G268*'Globals'!$C$49,0))+(IF(T268="X",G268*'Globals'!$C$51,0))+(IF(L268="X",G268*'Globals'!$C$50,0))</f>
        <v>0</v>
      </c>
      <c r="AL268" s="69">
        <f>IF(J268="",G268,0)</f>
        <v>0</v>
      </c>
      <c r="AM268" s="3"/>
      <c r="AN268" s="3"/>
      <c r="AO268" s="3"/>
    </row>
    <row r="269" ht="13.65" customHeight="1">
      <c r="A269" t="s" s="32">
        <v>504</v>
      </c>
      <c r="B269" t="s" s="32">
        <v>505</v>
      </c>
      <c r="C269" s="129"/>
      <c r="D269" t="s" s="32">
        <v>228</v>
      </c>
      <c r="E269" s="60"/>
      <c r="F269" s="106"/>
      <c r="G269" s="35"/>
      <c r="H269" s="35"/>
      <c r="I269" s="16"/>
      <c r="J269" s="3"/>
      <c r="K269" s="3"/>
      <c r="L269" s="3"/>
      <c r="M269" t="s" s="71">
        <v>223</v>
      </c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72">
        <f>IF(M269="X",IF(D269="Weeks",C269*E269*'Globals'!$C$27,C269*E269),0)</f>
        <v>0</v>
      </c>
      <c r="Y269" s="69">
        <f>IF(Q269="X",G269,0)</f>
        <v>0</v>
      </c>
      <c r="Z269" s="69">
        <f>IF(R269="X",$G269,0)</f>
        <v>0</v>
      </c>
      <c r="AA269" s="69">
        <f>IF(S269="X",$G269,0)</f>
        <v>0</v>
      </c>
      <c r="AB269" s="69">
        <f>IF(N269="X",$G269,0)</f>
        <v>0</v>
      </c>
      <c r="AC269" s="69">
        <f>IF(O269="X",$G269,0)</f>
        <v>0</v>
      </c>
      <c r="AD269" s="69">
        <f>IF(P269="X",$G269,0)</f>
        <v>0</v>
      </c>
      <c r="AE269" s="69">
        <f>IF(K269="X",$G269,0)</f>
        <v>0</v>
      </c>
      <c r="AF269" s="69">
        <f>IF(T269="X",IF(D269="Days",C269,C269*'Globals'!$C$27)*E269,0)</f>
        <v>0</v>
      </c>
      <c r="AG269" s="69">
        <f>IF(U269="X",IF($D269="Days",$C269,$C269*'Globals'!$C$27)*$E269,0)</f>
        <v>0</v>
      </c>
      <c r="AH269" s="69">
        <f>IF(V269="X",$G269,0)</f>
        <v>0</v>
      </c>
      <c r="AI269" s="69">
        <f>IF(W269="X",$G269,0)</f>
        <v>0</v>
      </c>
      <c r="AJ269" s="69">
        <f>IF(L269="X",$G269,0)</f>
        <v>0</v>
      </c>
      <c r="AK269" s="69">
        <f>(IF(Q269="X",G269*'Globals'!$C$45,0))+(IF(N269="X",G269*'Globals'!$C$46,0))+(IF(O269="X",G269*'Globals'!$C$47,0))+(IF(K269="X",G269*'Globals'!$C$49,0))+(IF(T269="X",G269*'Globals'!$C$51,0))+(IF(L269="X",G269*'Globals'!$C$50,0))</f>
        <v>0</v>
      </c>
      <c r="AL269" s="69">
        <f>IF(J269="",G269,0)</f>
        <v>0</v>
      </c>
      <c r="AM269" s="3"/>
      <c r="AN269" s="3"/>
      <c r="AO269" s="3"/>
    </row>
    <row r="270" ht="13.65" customHeight="1">
      <c r="A270" t="s" s="32">
        <v>506</v>
      </c>
      <c r="B270" t="s" s="32">
        <v>507</v>
      </c>
      <c r="C270" s="129"/>
      <c r="D270" t="s" s="32">
        <v>228</v>
      </c>
      <c r="E270" s="60"/>
      <c r="F270" s="106">
        <v>0</v>
      </c>
      <c r="G270" s="35"/>
      <c r="H270" s="35"/>
      <c r="I270" s="16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69">
        <f>IF(M270="X",IF(D270="Weeks",C270*E270*'Globals'!$C$27,C270*E270),0)</f>
        <v>0</v>
      </c>
      <c r="Y270" s="69">
        <f>IF(Q270="X",G270,0)</f>
        <v>0</v>
      </c>
      <c r="Z270" s="69">
        <f>IF(R270="X",$G270,0)</f>
        <v>0</v>
      </c>
      <c r="AA270" s="69">
        <f>IF(S270="X",$G270,0)</f>
        <v>0</v>
      </c>
      <c r="AB270" s="69">
        <f>IF(N270="X",$G270,0)</f>
        <v>0</v>
      </c>
      <c r="AC270" s="69">
        <f>IF(O270="X",$G270,0)</f>
        <v>0</v>
      </c>
      <c r="AD270" s="69">
        <f>IF(P270="X",$G270,0)</f>
        <v>0</v>
      </c>
      <c r="AE270" s="69">
        <f>IF(K270="X",$G270,0)</f>
        <v>0</v>
      </c>
      <c r="AF270" s="69">
        <f>IF(T270="X",IF(D270="Days",C270,C270*'Globals'!$C$27)*E270,0)</f>
        <v>0</v>
      </c>
      <c r="AG270" s="69">
        <f>IF(U270="X",IF($D270="Days",$C270,$C270*'Globals'!$C$27)*$E270,0)</f>
        <v>0</v>
      </c>
      <c r="AH270" s="69">
        <f>IF(V270="X",$G270,0)</f>
        <v>0</v>
      </c>
      <c r="AI270" s="69">
        <f>IF(W270="X",$G270,0)</f>
        <v>0</v>
      </c>
      <c r="AJ270" s="69">
        <f>IF(L270="X",$G270,0)</f>
        <v>0</v>
      </c>
      <c r="AK270" s="69">
        <f>(IF(Q270="X",G270*'Globals'!$C$45,0))+(IF(N270="X",G270*'Globals'!$C$46,0))+(IF(O270="X",G270*'Globals'!$C$47,0))+(IF(K270="X",G270*'Globals'!$C$49,0))+(IF(T270="X",G270*'Globals'!$C$51,0))+(IF(L270="X",G270*'Globals'!$C$50,0))</f>
        <v>0</v>
      </c>
      <c r="AL270" s="69">
        <f>IF(J270="",G270,0)</f>
        <v>0</v>
      </c>
      <c r="AM270" s="3"/>
      <c r="AN270" s="3"/>
      <c r="AO270" s="3"/>
    </row>
    <row r="271" ht="13.65" customHeight="1">
      <c r="A271" t="s" s="32">
        <v>508</v>
      </c>
      <c r="B271" t="s" s="32">
        <v>509</v>
      </c>
      <c r="C271" s="129"/>
      <c r="D271" t="s" s="32">
        <v>228</v>
      </c>
      <c r="E271" s="60"/>
      <c r="F271" s="106">
        <v>0</v>
      </c>
      <c r="G271" s="35"/>
      <c r="H271" s="35"/>
      <c r="I271" s="16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69">
        <f>IF(M271="X",IF(D271="Weeks",C271*E271*'Globals'!$C$27,C271*E271),0)</f>
        <v>0</v>
      </c>
      <c r="Y271" s="69">
        <f>IF(Q271="X",G271,0)</f>
        <v>0</v>
      </c>
      <c r="Z271" s="69">
        <f>IF(R271="X",$G271,0)</f>
        <v>0</v>
      </c>
      <c r="AA271" s="69">
        <f>IF(S271="X",$G271,0)</f>
        <v>0</v>
      </c>
      <c r="AB271" s="69">
        <f>IF(N271="X",$G271,0)</f>
        <v>0</v>
      </c>
      <c r="AC271" s="69">
        <f>IF(O271="X",$G271,0)</f>
        <v>0</v>
      </c>
      <c r="AD271" s="69">
        <f>IF(P271="X",$G271,0)</f>
        <v>0</v>
      </c>
      <c r="AE271" s="69">
        <f>IF(K271="X",$G271,0)</f>
        <v>0</v>
      </c>
      <c r="AF271" s="69">
        <f>IF(T271="X",IF(D271="Days",C271,C271*'Globals'!$C$27)*E271,0)</f>
        <v>0</v>
      </c>
      <c r="AG271" s="69">
        <f>IF(U271="X",IF($D271="Days",$C271,$C271*'Globals'!$C$27)*$E271,0)</f>
        <v>0</v>
      </c>
      <c r="AH271" s="69">
        <f>IF(V271="X",$G271,0)</f>
        <v>0</v>
      </c>
      <c r="AI271" s="69">
        <f>IF(W271="X",$G271,0)</f>
        <v>0</v>
      </c>
      <c r="AJ271" s="69">
        <f>IF(L271="X",$G271,0)</f>
        <v>0</v>
      </c>
      <c r="AK271" s="69">
        <f>(IF(Q271="X",G271*'Globals'!$C$45,0))+(IF(N271="X",G271*'Globals'!$C$46,0))+(IF(O271="X",G271*'Globals'!$C$47,0))+(IF(K271="X",G271*'Globals'!$C$49,0))+(IF(T271="X",G271*'Globals'!$C$51,0))+(IF(L271="X",G271*'Globals'!$C$50,0))</f>
        <v>0</v>
      </c>
      <c r="AL271" s="69">
        <f>IF(J271="",G271,0)</f>
        <v>0</v>
      </c>
      <c r="AM271" s="3"/>
      <c r="AN271" s="3"/>
      <c r="AO271" s="3"/>
    </row>
    <row r="272" ht="13.65" customHeight="1">
      <c r="A272" t="s" s="32">
        <v>510</v>
      </c>
      <c r="B272" t="s" s="32">
        <v>511</v>
      </c>
      <c r="C272" s="129"/>
      <c r="D272" t="s" s="32">
        <v>222</v>
      </c>
      <c r="E272" s="60"/>
      <c r="F272" s="106"/>
      <c r="G272" s="35"/>
      <c r="H272" s="35"/>
      <c r="I272" s="16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69">
        <f>IF(M272="X",IF(D272="Weeks",C272*E272*'Globals'!$C$27,C272*E272),0)</f>
        <v>0</v>
      </c>
      <c r="Y272" s="69">
        <f>IF(Q272="X",G272,0)</f>
        <v>0</v>
      </c>
      <c r="Z272" s="69">
        <f>IF(R272="X",$G272,0)</f>
        <v>0</v>
      </c>
      <c r="AA272" s="69">
        <f>IF(S272="X",$G272,0)</f>
        <v>0</v>
      </c>
      <c r="AB272" s="69">
        <f>IF(N272="X",$G272,0)</f>
        <v>0</v>
      </c>
      <c r="AC272" s="69">
        <f>IF(O272="X",$G272,0)</f>
        <v>0</v>
      </c>
      <c r="AD272" s="69">
        <f>IF(P272="X",$G272,0)</f>
        <v>0</v>
      </c>
      <c r="AE272" s="69">
        <f>IF(K272="X",$G272,0)</f>
        <v>0</v>
      </c>
      <c r="AF272" s="69">
        <f>IF(T272="X",IF(D272="Days",C272,C272*'Globals'!$C$27)*E272,0)</f>
        <v>0</v>
      </c>
      <c r="AG272" s="69">
        <f>IF(U272="X",IF($D272="Days",$C272,$C272*'Globals'!$C$27)*$E272,0)</f>
        <v>0</v>
      </c>
      <c r="AH272" s="69">
        <f>IF(V272="X",$G272,0)</f>
        <v>0</v>
      </c>
      <c r="AI272" s="69">
        <f>IF(W272="X",$G272,0)</f>
        <v>0</v>
      </c>
      <c r="AJ272" s="69">
        <f>IF(L272="X",$G272,0)</f>
        <v>0</v>
      </c>
      <c r="AK272" s="69">
        <f>(IF(Q272="X",G272*'Globals'!$C$45,0))+(IF(N272="X",G272*'Globals'!$C$46,0))+(IF(O272="X",G272*'Globals'!$C$47,0))+(IF(K272="X",G272*'Globals'!$C$49,0))+(IF(T272="X",G272*'Globals'!$C$51,0))+(IF(L272="X",G272*'Globals'!$C$50,0))</f>
        <v>0</v>
      </c>
      <c r="AL272" s="69">
        <f>IF(J272="",G272,0)</f>
        <v>0</v>
      </c>
      <c r="AM272" s="3"/>
      <c r="AN272" s="3"/>
      <c r="AO272" s="3"/>
    </row>
    <row r="273" ht="13.65" customHeight="1">
      <c r="A273" t="s" s="32">
        <v>512</v>
      </c>
      <c r="B273" t="s" s="32">
        <v>513</v>
      </c>
      <c r="C273" s="60"/>
      <c r="D273" t="s" s="32">
        <v>184</v>
      </c>
      <c r="E273" s="60"/>
      <c r="F273" s="106">
        <v>0</v>
      </c>
      <c r="G273" s="35"/>
      <c r="H273" s="35"/>
      <c r="I273" s="16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69">
        <f>IF(M273="X",IF(D273="Weeks",C273*E273*'Globals'!$C$27,C273*E273),0)</f>
        <v>0</v>
      </c>
      <c r="Y273" s="69">
        <f>IF(Q273="X",G273,0)</f>
        <v>0</v>
      </c>
      <c r="Z273" s="69">
        <f>IF(R273="X",$G273,0)</f>
        <v>0</v>
      </c>
      <c r="AA273" s="69">
        <f>IF(S273="X",$G273,0)</f>
        <v>0</v>
      </c>
      <c r="AB273" s="69">
        <f>IF(N273="X",$G273,0)</f>
        <v>0</v>
      </c>
      <c r="AC273" s="69">
        <f>IF(O273="X",$G273,0)</f>
        <v>0</v>
      </c>
      <c r="AD273" s="69">
        <f>IF(P273="X",$G273,0)</f>
        <v>0</v>
      </c>
      <c r="AE273" s="69">
        <f>IF(K273="X",$G273,0)</f>
        <v>0</v>
      </c>
      <c r="AF273" s="69">
        <f>IF(T273="X",IF(D273="Days",C273,C273*'Globals'!$C$27)*E273,0)</f>
        <v>0</v>
      </c>
      <c r="AG273" s="69">
        <f>IF(U273="X",IF($D273="Days",$C273,$C273*'Globals'!$C$27)*$E273,0)</f>
        <v>0</v>
      </c>
      <c r="AH273" s="69">
        <f>IF(V273="X",$G273,0)</f>
        <v>0</v>
      </c>
      <c r="AI273" s="69">
        <f>IF(W273="X",$G273,0)</f>
        <v>0</v>
      </c>
      <c r="AJ273" s="69">
        <f>IF(L273="X",$G273,0)</f>
        <v>0</v>
      </c>
      <c r="AK273" s="69">
        <f>(IF(Q273="X",G273*'Globals'!$C$45,0))+(IF(N273="X",G273*'Globals'!$C$46,0))+(IF(O273="X",G273*'Globals'!$C$47,0))+(IF(K273="X",G273*'Globals'!$C$49,0))+(IF(T273="X",G273*'Globals'!$C$51,0))+(IF(L273="X",G273*'Globals'!$C$50,0))</f>
        <v>0</v>
      </c>
      <c r="AL273" s="69">
        <f>IF(J273="",G273,0)</f>
        <v>0</v>
      </c>
      <c r="AM273" s="3"/>
      <c r="AN273" s="3"/>
      <c r="AO273" s="3"/>
    </row>
    <row r="274" ht="13.65" customHeight="1">
      <c r="A274" t="s" s="32">
        <v>514</v>
      </c>
      <c r="B274" t="s" s="32">
        <v>515</v>
      </c>
      <c r="C274" s="60"/>
      <c r="D274" t="s" s="32">
        <v>228</v>
      </c>
      <c r="E274" s="60"/>
      <c r="F274" s="106"/>
      <c r="G274" s="35"/>
      <c r="H274" s="35"/>
      <c r="I274" s="16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69">
        <f>IF(M274="X",IF(D274="Weeks",C274*E274*'Globals'!$C$27,C274*E274),0)</f>
        <v>0</v>
      </c>
      <c r="Y274" s="69">
        <f>IF(Q274="X",G274,0)</f>
        <v>0</v>
      </c>
      <c r="Z274" s="69">
        <f>IF(R274="X",$G274,0)</f>
        <v>0</v>
      </c>
      <c r="AA274" s="69">
        <f>IF(S274="X",$G274,0)</f>
        <v>0</v>
      </c>
      <c r="AB274" s="69">
        <f>IF(N274="X",$G274,0)</f>
        <v>0</v>
      </c>
      <c r="AC274" s="69">
        <f>IF(O274="X",$G274,0)</f>
        <v>0</v>
      </c>
      <c r="AD274" s="69">
        <f>IF(P274="X",$G274,0)</f>
        <v>0</v>
      </c>
      <c r="AE274" s="69">
        <f>IF(K274="X",$G274,0)</f>
        <v>0</v>
      </c>
      <c r="AF274" s="69">
        <f>IF(T274="X",IF(D274="Days",C274,C274*'Globals'!$C$27)*E274,0)</f>
        <v>0</v>
      </c>
      <c r="AG274" s="69">
        <f>IF(U274="X",IF($D274="Days",$C274,$C274*'Globals'!$C$27)*$E274,0)</f>
        <v>0</v>
      </c>
      <c r="AH274" s="69">
        <f>IF(V274="X",$G274,0)</f>
        <v>0</v>
      </c>
      <c r="AI274" s="69">
        <f>IF(W274="X",$G274,0)</f>
        <v>0</v>
      </c>
      <c r="AJ274" s="69">
        <f>IF(L274="X",$G274,0)</f>
        <v>0</v>
      </c>
      <c r="AK274" s="69">
        <f>(IF(Q274="X",G274*'Globals'!$C$45,0))+(IF(N274="X",G274*'Globals'!$C$46,0))+(IF(O274="X",G274*'Globals'!$C$47,0))+(IF(K274="X",G274*'Globals'!$C$49,0))+(IF(T274="X",G274*'Globals'!$C$51,0))+(IF(L274="X",G274*'Globals'!$C$50,0))</f>
        <v>0</v>
      </c>
      <c r="AL274" s="69">
        <f>IF(J274="",G274,0)</f>
        <v>0</v>
      </c>
      <c r="AM274" s="3"/>
      <c r="AN274" s="3"/>
      <c r="AO274" s="3"/>
    </row>
    <row r="275" ht="13.65" customHeight="1">
      <c r="A275" t="s" s="32">
        <v>516</v>
      </c>
      <c r="B275" t="s" s="32">
        <v>517</v>
      </c>
      <c r="C275" s="60"/>
      <c r="D275" t="s" s="32">
        <v>228</v>
      </c>
      <c r="E275" s="60"/>
      <c r="F275" s="106"/>
      <c r="G275" s="35">
        <v>0</v>
      </c>
      <c r="H275" s="35"/>
      <c r="I275" s="16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69">
        <f>IF(M275="X",IF(D275="Weeks",C275*E275*'Globals'!$C$27,C275*E275),0)</f>
        <v>0</v>
      </c>
      <c r="Y275" s="69">
        <f>IF(Q275="X",G275,0)</f>
        <v>0</v>
      </c>
      <c r="Z275" s="69">
        <f>IF(R275="X",$G275,0)</f>
        <v>0</v>
      </c>
      <c r="AA275" s="69">
        <f>IF(S275="X",$G275,0)</f>
        <v>0</v>
      </c>
      <c r="AB275" s="69">
        <f>IF(N275="X",$G275,0)</f>
        <v>0</v>
      </c>
      <c r="AC275" s="69">
        <f>IF(O275="X",$G275,0)</f>
        <v>0</v>
      </c>
      <c r="AD275" s="69">
        <f>IF(P275="X",$G275,0)</f>
        <v>0</v>
      </c>
      <c r="AE275" s="69">
        <f>IF(K275="X",$G275,0)</f>
        <v>0</v>
      </c>
      <c r="AF275" s="69">
        <f>IF(T275="X",IF(D275="Days",C275,C275*'Globals'!$C$27)*E275,0)</f>
        <v>0</v>
      </c>
      <c r="AG275" s="69">
        <f>IF(U275="X",IF($D275="Days",$C275,$C275*'Globals'!$C$27)*$E275,0)</f>
        <v>0</v>
      </c>
      <c r="AH275" s="69">
        <f>IF(V275="X",$G275,0)</f>
        <v>0</v>
      </c>
      <c r="AI275" s="69">
        <f>IF(W275="X",$G275,0)</f>
        <v>0</v>
      </c>
      <c r="AJ275" s="69">
        <f>IF(L275="X",$G275,0)</f>
        <v>0</v>
      </c>
      <c r="AK275" s="69">
        <f>(IF(Q275="X",G275*'Globals'!$C$45,0))+(IF(N275="X",G275*'Globals'!$C$46,0))+(IF(O275="X",G275*'Globals'!$C$47,0))+(IF(K275="X",G275*'Globals'!$C$49,0))+(IF(T275="X",G275*'Globals'!$C$51,0))+(IF(L275="X",G275*'Globals'!$C$50,0))</f>
        <v>0</v>
      </c>
      <c r="AL275" s="69">
        <f>IF(J275="",G275,0)</f>
        <v>0</v>
      </c>
      <c r="AM275" s="3"/>
      <c r="AN275" s="3"/>
      <c r="AO275" s="3"/>
    </row>
    <row r="276" ht="13.65" customHeight="1">
      <c r="A276" t="s" s="32">
        <v>518</v>
      </c>
      <c r="B276" t="s" s="32">
        <v>519</v>
      </c>
      <c r="C276" s="60"/>
      <c r="D276" t="s" s="32">
        <v>184</v>
      </c>
      <c r="E276" s="60"/>
      <c r="F276" s="106">
        <v>0</v>
      </c>
      <c r="G276" s="35"/>
      <c r="H276" s="35"/>
      <c r="I276" s="16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69">
        <f>IF(M276="X",IF(D276="Weeks",C276*E276*'Globals'!$C$27,C276*E276),0)</f>
        <v>0</v>
      </c>
      <c r="Y276" s="69">
        <f>IF(Q276="X",G276,0)</f>
        <v>0</v>
      </c>
      <c r="Z276" s="69">
        <f>IF(R276="X",$G276,0)</f>
        <v>0</v>
      </c>
      <c r="AA276" s="69">
        <f>IF(S276="X",$G276,0)</f>
        <v>0</v>
      </c>
      <c r="AB276" s="69">
        <f>IF(N276="X",$G276,0)</f>
        <v>0</v>
      </c>
      <c r="AC276" s="69">
        <f>IF(O276="X",$G276,0)</f>
        <v>0</v>
      </c>
      <c r="AD276" s="69">
        <f>IF(P276="X",$G276,0)</f>
        <v>0</v>
      </c>
      <c r="AE276" s="69">
        <f>IF(K276="X",$G276,0)</f>
        <v>0</v>
      </c>
      <c r="AF276" s="69">
        <f>IF(T276="X",IF(D276="Days",C276,C276*'Globals'!$C$27)*E276,0)</f>
        <v>0</v>
      </c>
      <c r="AG276" s="69">
        <f>IF(U276="X",IF($D276="Days",$C276,$C276*'Globals'!$C$27)*$E276,0)</f>
        <v>0</v>
      </c>
      <c r="AH276" s="69">
        <f>IF(V276="X",$G276,0)</f>
        <v>0</v>
      </c>
      <c r="AI276" s="69">
        <f>IF(W276="X",$G276,0)</f>
        <v>0</v>
      </c>
      <c r="AJ276" s="69">
        <f>IF(L276="X",$G276,0)</f>
        <v>0</v>
      </c>
      <c r="AK276" s="69">
        <f>(IF(Q276="X",G276*'Globals'!$C$45,0))+(IF(N276="X",G276*'Globals'!$C$46,0))+(IF(O276="X",G276*'Globals'!$C$47,0))+(IF(K276="X",G276*'Globals'!$C$49,0))+(IF(T276="X",G276*'Globals'!$C$51,0))+(IF(L276="X",G276*'Globals'!$C$50,0))</f>
        <v>0</v>
      </c>
      <c r="AL276" s="69">
        <f>IF(J276="",G276,0)</f>
        <v>0</v>
      </c>
      <c r="AM276" s="3"/>
      <c r="AN276" s="3"/>
      <c r="AO276" s="3"/>
    </row>
    <row r="277" ht="13.65" customHeight="1">
      <c r="A277" t="s" s="32">
        <v>520</v>
      </c>
      <c r="B277" t="s" s="32">
        <v>341</v>
      </c>
      <c r="C277" s="60"/>
      <c r="D277" t="s" s="32">
        <v>184</v>
      </c>
      <c r="E277" s="60"/>
      <c r="F277" s="106"/>
      <c r="G277" s="35"/>
      <c r="H277" s="35"/>
      <c r="I277" s="16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69">
        <f>IF(M277="X",IF(D277="Weeks",C277*E277*'Globals'!$C$27,C277*E277),0)</f>
        <v>0</v>
      </c>
      <c r="Y277" s="69">
        <f>IF(Q277="X",G277,0)</f>
        <v>0</v>
      </c>
      <c r="Z277" s="69">
        <f>IF(R277="X",$G277,0)</f>
        <v>0</v>
      </c>
      <c r="AA277" s="69">
        <f>IF(S277="X",$G277,0)</f>
        <v>0</v>
      </c>
      <c r="AB277" s="69">
        <f>IF(N277="X",$G277,0)</f>
        <v>0</v>
      </c>
      <c r="AC277" s="69">
        <f>IF(O277="X",$G277,0)</f>
        <v>0</v>
      </c>
      <c r="AD277" s="69">
        <f>IF(P277="X",$G277,0)</f>
        <v>0</v>
      </c>
      <c r="AE277" s="69">
        <f>IF(K277="X",$G277,0)</f>
        <v>0</v>
      </c>
      <c r="AF277" s="69">
        <f>IF(T277="X",IF(D277="Days",C277,C277*'Globals'!$C$27)*E277,0)</f>
        <v>0</v>
      </c>
      <c r="AG277" s="69">
        <f>IF(U277="X",IF($D277="Days",$C277,$C277*'Globals'!$C$27)*$E277,0)</f>
        <v>0</v>
      </c>
      <c r="AH277" s="69">
        <f>IF(V277="X",$G277,0)</f>
        <v>0</v>
      </c>
      <c r="AI277" s="69">
        <f>IF(W277="X",$G277,0)</f>
        <v>0</v>
      </c>
      <c r="AJ277" s="69">
        <f>IF(L277="X",$G277,0)</f>
        <v>0</v>
      </c>
      <c r="AK277" s="69">
        <f>(IF(Q277="X",G277*'Globals'!$C$45,0))+(IF(N277="X",G277*'Globals'!$C$46,0))+(IF(O277="X",G277*'Globals'!$C$47,0))+(IF(K277="X",G277*'Globals'!$C$49,0))+(IF(T277="X",G277*'Globals'!$C$51,0))+(IF(L277="X",G277*'Globals'!$C$50,0))</f>
        <v>0</v>
      </c>
      <c r="AL277" s="69">
        <f>IF(J277="",G277,0)</f>
        <v>0</v>
      </c>
      <c r="AM277" s="3"/>
      <c r="AN277" s="3"/>
      <c r="AO277" s="3"/>
    </row>
    <row r="278" ht="13.65" customHeight="1">
      <c r="A278" t="s" s="32">
        <v>521</v>
      </c>
      <c r="B278" t="s" s="32">
        <v>345</v>
      </c>
      <c r="C278" s="60">
        <v>1</v>
      </c>
      <c r="D278" t="s" s="32">
        <v>184</v>
      </c>
      <c r="E278" s="60"/>
      <c r="F278" s="106"/>
      <c r="G278" s="35"/>
      <c r="H278" s="35"/>
      <c r="I278" s="16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69">
        <f>IF(M278="X",IF(D278="Weeks",C278*E278*'Globals'!$C$27,C278*E278),0)</f>
        <v>0</v>
      </c>
      <c r="Y278" s="69">
        <f>IF(Q278="X",G278,0)</f>
        <v>0</v>
      </c>
      <c r="Z278" s="69">
        <f>IF(R278="X",$G278,0)</f>
        <v>0</v>
      </c>
      <c r="AA278" s="69">
        <f>IF(S278="X",$G278,0)</f>
        <v>0</v>
      </c>
      <c r="AB278" s="69">
        <f>IF(N278="X",$G278,0)</f>
        <v>0</v>
      </c>
      <c r="AC278" s="69">
        <f>IF(O278="X",$G278,0)</f>
        <v>0</v>
      </c>
      <c r="AD278" s="69">
        <f>IF(P278="X",$G278,0)</f>
        <v>0</v>
      </c>
      <c r="AE278" s="69">
        <f>IF(K278="X",$G278,0)</f>
        <v>0</v>
      </c>
      <c r="AF278" s="69">
        <f>IF(T278="X",IF(D278="Days",C278,C278*'Globals'!$C$27)*E278,0)</f>
        <v>0</v>
      </c>
      <c r="AG278" s="69">
        <f>IF(U278="X",IF($D278="Days",$C278,$C278*'Globals'!$C$27)*$E278,0)</f>
        <v>0</v>
      </c>
      <c r="AH278" s="69">
        <f>IF(V278="X",$G278,0)</f>
        <v>0</v>
      </c>
      <c r="AI278" s="69">
        <f>IF(W278="X",$G278,0)</f>
        <v>0</v>
      </c>
      <c r="AJ278" s="69">
        <f>IF(L278="X",$G278,0)</f>
        <v>0</v>
      </c>
      <c r="AK278" s="69">
        <f>(IF(Q278="X",G278*'Globals'!$C$45,0))+(IF(N278="X",G278*'Globals'!$C$46,0))+(IF(O278="X",G278*'Globals'!$C$47,0))+(IF(K278="X",G278*'Globals'!$C$49,0))+(IF(T278="X",G278*'Globals'!$C$51,0))+(IF(L278="X",G278*'Globals'!$C$50,0))</f>
        <v>0</v>
      </c>
      <c r="AL278" s="69">
        <f>IF(J278="",G278,0)</f>
        <v>0</v>
      </c>
      <c r="AM278" s="3"/>
      <c r="AN278" s="3"/>
      <c r="AO278" s="3"/>
    </row>
    <row r="279" ht="13.65" customHeight="1">
      <c r="A279" s="107"/>
      <c r="B279" s="108"/>
      <c r="C279" s="108"/>
      <c r="D279" s="108"/>
      <c r="E279" s="108"/>
      <c r="F279" s="110"/>
      <c r="G279" s="109"/>
      <c r="H279" s="109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69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ht="13.65" customHeight="1">
      <c r="A280" s="111"/>
      <c r="B280" t="s" s="63">
        <f>"Subtotal Acct "&amp;A264&amp;":"</f>
        <v>522</v>
      </c>
      <c r="C280" s="64"/>
      <c r="D280" s="64"/>
      <c r="E280" s="64"/>
      <c r="F280" s="113"/>
      <c r="G280" s="113"/>
      <c r="H280" s="112">
        <v>0</v>
      </c>
      <c r="I280" s="3"/>
      <c r="J280" s="97"/>
      <c r="K280" s="98"/>
      <c r="L280" s="98"/>
      <c r="M280" s="98"/>
      <c r="N280" s="98"/>
      <c r="O280" s="98"/>
      <c r="P280" s="98"/>
      <c r="Q280" s="98"/>
      <c r="R280" s="98"/>
      <c r="S280" s="98"/>
      <c r="T280" s="98"/>
      <c r="U280" s="98"/>
      <c r="V280" s="98"/>
      <c r="W280" s="98"/>
      <c r="X280" s="98"/>
      <c r="Y280" s="98"/>
      <c r="Z280" s="98"/>
      <c r="AA280" s="98"/>
      <c r="AB280" s="98"/>
      <c r="AC280" s="98"/>
      <c r="AD280" s="98"/>
      <c r="AE280" s="98"/>
      <c r="AF280" s="98"/>
      <c r="AG280" s="98"/>
      <c r="AH280" s="98"/>
      <c r="AI280" s="98"/>
      <c r="AJ280" s="98"/>
      <c r="AK280" s="98"/>
      <c r="AL280" s="98"/>
      <c r="AM280" s="98"/>
      <c r="AN280" s="3"/>
      <c r="AO280" s="3"/>
    </row>
    <row r="281" ht="13.65" customHeight="1">
      <c r="A281" s="111"/>
      <c r="B281" s="64"/>
      <c r="C281" s="64"/>
      <c r="D281" s="64"/>
      <c r="E281" s="64"/>
      <c r="F281" s="113"/>
      <c r="G281" s="64"/>
      <c r="H281" s="112"/>
      <c r="I281" s="3"/>
      <c r="J281" s="97"/>
      <c r="K281" s="98"/>
      <c r="L281" s="98"/>
      <c r="M281" s="98"/>
      <c r="N281" s="98"/>
      <c r="O281" s="98"/>
      <c r="P281" s="98"/>
      <c r="Q281" s="98"/>
      <c r="R281" s="98"/>
      <c r="S281" s="98"/>
      <c r="T281" s="98"/>
      <c r="U281" s="98"/>
      <c r="V281" s="98"/>
      <c r="W281" s="98"/>
      <c r="X281" s="98"/>
      <c r="Y281" s="98"/>
      <c r="Z281" s="98"/>
      <c r="AA281" s="98"/>
      <c r="AB281" s="98"/>
      <c r="AC281" s="98"/>
      <c r="AD281" s="98"/>
      <c r="AE281" s="98"/>
      <c r="AF281" s="98"/>
      <c r="AG281" s="98"/>
      <c r="AH281" s="98"/>
      <c r="AI281" s="98"/>
      <c r="AJ281" s="98"/>
      <c r="AK281" s="98"/>
      <c r="AL281" s="98"/>
      <c r="AM281" s="98"/>
      <c r="AN281" s="131"/>
      <c r="AO281" s="3"/>
    </row>
    <row r="282" ht="13.65" customHeight="1">
      <c r="A282" t="s" s="101">
        <v>68</v>
      </c>
      <c r="B282" t="s" s="101">
        <v>523</v>
      </c>
      <c r="C282" s="103"/>
      <c r="D282" s="103"/>
      <c r="E282" s="103"/>
      <c r="F282" s="104"/>
      <c r="G282" s="105"/>
      <c r="H282" s="105"/>
      <c r="I282" s="16"/>
      <c r="J282" s="97"/>
      <c r="K282" s="98"/>
      <c r="L282" s="98"/>
      <c r="M282" s="98"/>
      <c r="N282" s="98"/>
      <c r="O282" s="98"/>
      <c r="P282" s="98"/>
      <c r="Q282" s="98"/>
      <c r="R282" s="98"/>
      <c r="S282" s="98"/>
      <c r="T282" s="98"/>
      <c r="U282" s="98"/>
      <c r="V282" s="98"/>
      <c r="W282" s="98"/>
      <c r="X282" s="98"/>
      <c r="Y282" s="98"/>
      <c r="Z282" s="98"/>
      <c r="AA282" s="98"/>
      <c r="AB282" s="98"/>
      <c r="AC282" s="98"/>
      <c r="AD282" s="98"/>
      <c r="AE282" s="98"/>
      <c r="AF282" s="98"/>
      <c r="AG282" s="98"/>
      <c r="AH282" s="98"/>
      <c r="AI282" s="98"/>
      <c r="AJ282" s="98"/>
      <c r="AK282" s="98"/>
      <c r="AL282" s="98"/>
      <c r="AM282" s="98"/>
      <c r="AN282" s="3"/>
      <c r="AO282" s="3"/>
    </row>
    <row r="283" ht="13.65" customHeight="1">
      <c r="A283" t="s" s="32">
        <v>524</v>
      </c>
      <c r="B283" t="s" s="32">
        <v>525</v>
      </c>
      <c r="C283" t="s" s="32">
        <v>376</v>
      </c>
      <c r="D283" t="s" s="32">
        <v>228</v>
      </c>
      <c r="E283" s="60">
        <v>1</v>
      </c>
      <c r="F283" s="106">
        <v>0</v>
      </c>
      <c r="G283" s="35">
        <v>0</v>
      </c>
      <c r="H283" s="35"/>
      <c r="I283" s="16"/>
      <c r="J283" s="3"/>
      <c r="K283" t="s" s="71">
        <v>223</v>
      </c>
      <c r="L283" s="3"/>
      <c r="M283" t="s" s="71">
        <v>223</v>
      </c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69">
        <f>IF(M283="X",IF(D283="Weeks",C283*E283*'Globals'!$C$27,C283*E283),0)</f>
      </c>
      <c r="Y283" s="69">
        <f>IF(Q283="X",G283,0)</f>
        <v>0</v>
      </c>
      <c r="Z283" s="69">
        <f>IF(R283="X",$G283,0)</f>
        <v>0</v>
      </c>
      <c r="AA283" s="69">
        <f>IF(S283="X",$G283,0)</f>
        <v>0</v>
      </c>
      <c r="AB283" s="69">
        <f>IF(N283="X",$G283,0)</f>
        <v>0</v>
      </c>
      <c r="AC283" s="69">
        <f>IF(O283="X",$G283,0)</f>
        <v>0</v>
      </c>
      <c r="AD283" s="69">
        <f>IF(P283="X",$G283,0)</f>
        <v>0</v>
      </c>
      <c r="AE283" s="69">
        <f>IF(K283="X",$G283,0)</f>
        <v>0</v>
      </c>
      <c r="AF283" s="69">
        <f>IF(T283="X",IF(D283="Days",C283,C283*'Globals'!$C$27)*E283,0)</f>
        <v>0</v>
      </c>
      <c r="AG283" s="69">
        <f>IF(U283="X",IF($D283="Days",$C283,$C283*'Globals'!$C$27)*$E283,0)</f>
        <v>0</v>
      </c>
      <c r="AH283" s="69">
        <f>IF(V283="X",$G283,0)</f>
        <v>0</v>
      </c>
      <c r="AI283" s="69">
        <f>IF(W283="X",$G283,0)</f>
        <v>0</v>
      </c>
      <c r="AJ283" s="69">
        <f>IF(L283="X",$G283,0)</f>
        <v>0</v>
      </c>
      <c r="AK283" s="69">
        <f>(IF(Q283="X",G283*'Globals'!$C$45,0))+(IF(N283="X",G283*'Globals'!$C$46,0))+(IF(O283="X",G283*'Globals'!$C$47,0))+(IF(K283="X",G283*'Globals'!$C$49,0))+(IF(T283="X",G283*'Globals'!$C$51,0))+(IF(L283="X",G283*'Globals'!$C$50,0))</f>
        <v>0</v>
      </c>
      <c r="AL283" s="69">
        <f>IF(J283="",G283,0)</f>
        <v>0</v>
      </c>
      <c r="AM283" s="3"/>
      <c r="AN283" s="3"/>
      <c r="AO283" s="3"/>
    </row>
    <row r="284" ht="13.65" customHeight="1">
      <c r="A284" t="s" s="32">
        <v>526</v>
      </c>
      <c r="B284" t="s" s="32">
        <v>527</v>
      </c>
      <c r="C284" s="60"/>
      <c r="D284" t="s" s="32">
        <v>228</v>
      </c>
      <c r="E284" s="60"/>
      <c r="F284" s="106"/>
      <c r="G284" s="35"/>
      <c r="H284" s="35"/>
      <c r="I284" s="16"/>
      <c r="J284" s="3"/>
      <c r="K284" t="s" s="71">
        <v>223</v>
      </c>
      <c r="L284" s="3"/>
      <c r="M284" t="s" s="71">
        <v>223</v>
      </c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69">
        <f>IF(M284="X",IF(D284="Weeks",C284*E284*'Globals'!$C$27,C284*E284),0)</f>
        <v>0</v>
      </c>
      <c r="Y284" s="69">
        <f>IF(Q284="X",G284,0)</f>
        <v>0</v>
      </c>
      <c r="Z284" s="69">
        <f>IF(R284="X",$G284,0)</f>
        <v>0</v>
      </c>
      <c r="AA284" s="69">
        <f>IF(S284="X",$G284,0)</f>
        <v>0</v>
      </c>
      <c r="AB284" s="69">
        <f>IF(N284="X",$G284,0)</f>
        <v>0</v>
      </c>
      <c r="AC284" s="69">
        <f>IF(O284="X",$G284,0)</f>
        <v>0</v>
      </c>
      <c r="AD284" s="69">
        <f>IF(P284="X",$G284,0)</f>
        <v>0</v>
      </c>
      <c r="AE284" s="69">
        <f>IF(K284="X",$G284,0)</f>
        <v>0</v>
      </c>
      <c r="AF284" s="69">
        <f>IF(T284="X",IF(D284="Days",C284,C284*'Globals'!$C$27)*E284,0)</f>
        <v>0</v>
      </c>
      <c r="AG284" s="69">
        <f>IF(U284="X",IF($D284="Days",$C284,$C284*'Globals'!$C$27)*$E284,0)</f>
        <v>0</v>
      </c>
      <c r="AH284" s="69">
        <f>IF(V284="X",$G284,0)</f>
        <v>0</v>
      </c>
      <c r="AI284" s="69">
        <f>IF(W284="X",$G284,0)</f>
        <v>0</v>
      </c>
      <c r="AJ284" s="69">
        <f>IF(L284="X",$G284,0)</f>
        <v>0</v>
      </c>
      <c r="AK284" s="69">
        <f>(IF(Q284="X",G284*'Globals'!$C$45,0))+(IF(N284="X",G284*'Globals'!$C$46,0))+(IF(O284="X",G284*'Globals'!$C$47,0))+(IF(K284="X",G284*'Globals'!$C$49,0))+(IF(T284="X",G284*'Globals'!$C$51,0))+(IF(L284="X",G284*'Globals'!$C$50,0))</f>
        <v>0</v>
      </c>
      <c r="AL284" s="69">
        <f>IF(J284="",G284,0)</f>
        <v>0</v>
      </c>
      <c r="AM284" s="3"/>
      <c r="AN284" s="67"/>
      <c r="AO284" s="3"/>
    </row>
    <row r="285" ht="13.65" customHeight="1">
      <c r="A285" t="s" s="32">
        <v>528</v>
      </c>
      <c r="B285" t="s" s="32">
        <v>529</v>
      </c>
      <c r="C285" s="60"/>
      <c r="D285" t="s" s="32">
        <v>228</v>
      </c>
      <c r="E285" s="60"/>
      <c r="F285" s="106"/>
      <c r="G285" s="35"/>
      <c r="H285" s="35"/>
      <c r="I285" s="16"/>
      <c r="J285" s="3"/>
      <c r="K285" t="s" s="71">
        <v>223</v>
      </c>
      <c r="L285" s="3"/>
      <c r="M285" t="s" s="71">
        <v>223</v>
      </c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69">
        <f>IF(M285="X",IF(D285="Weeks",C285*E285*'Globals'!$C$27,C285*E285),0)</f>
        <v>0</v>
      </c>
      <c r="Y285" s="69">
        <f>IF(Q285="X",G285,0)</f>
        <v>0</v>
      </c>
      <c r="Z285" s="69">
        <f>IF(R285="X",$G285,0)</f>
        <v>0</v>
      </c>
      <c r="AA285" s="69">
        <f>IF(S285="X",$G285,0)</f>
        <v>0</v>
      </c>
      <c r="AB285" s="69">
        <f>IF(N285="X",$G285,0)</f>
        <v>0</v>
      </c>
      <c r="AC285" s="69">
        <f>IF(O285="X",$G285,0)</f>
        <v>0</v>
      </c>
      <c r="AD285" s="69">
        <f>IF(P285="X",$G285,0)</f>
        <v>0</v>
      </c>
      <c r="AE285" s="69">
        <f>IF(K285="X",$G285,0)</f>
        <v>0</v>
      </c>
      <c r="AF285" s="69">
        <f>IF(T285="X",IF(D285="Days",C285,C285*'Globals'!$C$27)*E285,0)</f>
        <v>0</v>
      </c>
      <c r="AG285" s="69">
        <f>IF(U285="X",IF($D285="Days",$C285,$C285*'Globals'!$C$27)*$E285,0)</f>
        <v>0</v>
      </c>
      <c r="AH285" s="69">
        <f>IF(V285="X",$G285,0)</f>
        <v>0</v>
      </c>
      <c r="AI285" s="69">
        <f>IF(W285="X",$G285,0)</f>
        <v>0</v>
      </c>
      <c r="AJ285" s="69">
        <f>IF(L285="X",$G285,0)</f>
        <v>0</v>
      </c>
      <c r="AK285" s="69">
        <f>(IF(Q285="X",G285*'Globals'!$C$45,0))+(IF(N285="X",G285*'Globals'!$C$46,0))+(IF(O285="X",G285*'Globals'!$C$47,0))+(IF(K285="X",G285*'Globals'!$C$49,0))+(IF(T285="X",G285*'Globals'!$C$51,0))+(IF(L285="X",G285*'Globals'!$C$50,0))</f>
        <v>0</v>
      </c>
      <c r="AL285" s="69">
        <f>IF(J285="",G285,0)</f>
        <v>0</v>
      </c>
      <c r="AM285" s="3"/>
      <c r="AN285" s="67"/>
      <c r="AO285" s="3"/>
    </row>
    <row r="286" ht="13.65" customHeight="1">
      <c r="A286" t="s" s="32">
        <v>530</v>
      </c>
      <c r="B286" t="s" s="32">
        <v>531</v>
      </c>
      <c r="C286" s="60"/>
      <c r="D286" t="s" s="32">
        <v>228</v>
      </c>
      <c r="E286" s="60"/>
      <c r="F286" s="106"/>
      <c r="G286" s="35"/>
      <c r="H286" s="35"/>
      <c r="I286" s="16"/>
      <c r="J286" s="3"/>
      <c r="K286" t="s" s="71">
        <v>223</v>
      </c>
      <c r="L286" s="3"/>
      <c r="M286" t="s" s="71">
        <v>223</v>
      </c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69">
        <f>IF(M286="X",IF(D286="Weeks",C286*E286*'Globals'!$C$27,C286*E286),0)</f>
        <v>0</v>
      </c>
      <c r="Y286" s="69">
        <f>IF(Q286="X",G286,0)</f>
        <v>0</v>
      </c>
      <c r="Z286" s="69">
        <f>IF(R286="X",$G286,0)</f>
        <v>0</v>
      </c>
      <c r="AA286" s="69">
        <f>IF(S286="X",$G286,0)</f>
        <v>0</v>
      </c>
      <c r="AB286" s="69">
        <f>IF(N286="X",$G286,0)</f>
        <v>0</v>
      </c>
      <c r="AC286" s="69">
        <f>IF(O286="X",$G286,0)</f>
        <v>0</v>
      </c>
      <c r="AD286" s="69">
        <f>IF(P286="X",$G286,0)</f>
        <v>0</v>
      </c>
      <c r="AE286" s="69">
        <f>IF(K286="X",$G286,0)</f>
        <v>0</v>
      </c>
      <c r="AF286" s="69">
        <f>IF(T286="X",IF(D286="Days",C286,C286*'Globals'!$C$27)*E286,0)</f>
        <v>0</v>
      </c>
      <c r="AG286" s="69">
        <f>IF(U286="X",IF($D286="Days",$C286,$C286*'Globals'!$C$27)*$E286,0)</f>
        <v>0</v>
      </c>
      <c r="AH286" s="69">
        <f>IF(V286="X",$G286,0)</f>
        <v>0</v>
      </c>
      <c r="AI286" s="69">
        <f>IF(W286="X",$G286,0)</f>
        <v>0</v>
      </c>
      <c r="AJ286" s="69">
        <f>IF(L286="X",$G286,0)</f>
        <v>0</v>
      </c>
      <c r="AK286" s="69">
        <f>(IF(Q286="X",G286*'Globals'!$C$45,0))+(IF(N286="X",G286*'Globals'!$C$46,0))+(IF(O286="X",G286*'Globals'!$C$47,0))+(IF(K286="X",G286*'Globals'!$C$49,0))+(IF(T286="X",G286*'Globals'!$C$51,0))+(IF(L286="X",G286*'Globals'!$C$50,0))</f>
        <v>0</v>
      </c>
      <c r="AL286" s="69">
        <f>IF(J286="",G286,0)</f>
        <v>0</v>
      </c>
      <c r="AM286" s="3"/>
      <c r="AN286" s="67"/>
      <c r="AO286" s="3"/>
    </row>
    <row r="287" ht="13.65" customHeight="1">
      <c r="A287" t="s" s="32">
        <v>532</v>
      </c>
      <c r="B287" t="s" s="32">
        <v>533</v>
      </c>
      <c r="C287" s="60"/>
      <c r="D287" t="s" s="32">
        <v>228</v>
      </c>
      <c r="E287" s="60"/>
      <c r="F287" s="106"/>
      <c r="G287" s="35"/>
      <c r="H287" s="35"/>
      <c r="I287" s="16"/>
      <c r="J287" s="3"/>
      <c r="K287" t="s" s="71">
        <v>223</v>
      </c>
      <c r="L287" s="3"/>
      <c r="M287" t="s" s="71">
        <v>223</v>
      </c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69">
        <f>IF(M287="X",IF(D287="Weeks",C287*E287*'Globals'!$C$27,C287*E287),0)</f>
        <v>0</v>
      </c>
      <c r="Y287" s="69">
        <f>IF(Q287="X",G287,0)</f>
        <v>0</v>
      </c>
      <c r="Z287" s="69">
        <f>IF(R287="X",$G287,0)</f>
        <v>0</v>
      </c>
      <c r="AA287" s="69">
        <f>IF(S287="X",$G287,0)</f>
        <v>0</v>
      </c>
      <c r="AB287" s="69">
        <f>IF(N287="X",$G287,0)</f>
        <v>0</v>
      </c>
      <c r="AC287" s="69">
        <f>IF(O287="X",$G287,0)</f>
        <v>0</v>
      </c>
      <c r="AD287" s="69">
        <f>IF(P287="X",$G287,0)</f>
        <v>0</v>
      </c>
      <c r="AE287" s="69">
        <f>IF(K287="X",$G287,0)</f>
        <v>0</v>
      </c>
      <c r="AF287" s="69">
        <f>IF(T287="X",IF(D287="Days",C287,C287*'Globals'!$C$27)*E287,0)</f>
        <v>0</v>
      </c>
      <c r="AG287" s="69">
        <f>IF(U287="X",IF($D287="Days",$C287,$C287*'Globals'!$C$27)*$E287,0)</f>
        <v>0</v>
      </c>
      <c r="AH287" s="69">
        <f>IF(V287="X",$G287,0)</f>
        <v>0</v>
      </c>
      <c r="AI287" s="69">
        <f>IF(W287="X",$G287,0)</f>
        <v>0</v>
      </c>
      <c r="AJ287" s="69">
        <f>IF(L287="X",$G287,0)</f>
        <v>0</v>
      </c>
      <c r="AK287" s="69">
        <f>(IF(Q287="X",G287*'Globals'!$C$45,0))+(IF(N287="X",G287*'Globals'!$C$46,0))+(IF(O287="X",G287*'Globals'!$C$47,0))+(IF(K287="X",G287*'Globals'!$C$49,0))+(IF(T287="X",G287*'Globals'!$C$51,0))+(IF(L287="X",G287*'Globals'!$C$50,0))</f>
        <v>0</v>
      </c>
      <c r="AL287" s="69">
        <f>IF(J287="",G287,0)</f>
        <v>0</v>
      </c>
      <c r="AM287" s="3"/>
      <c r="AN287" s="67"/>
      <c r="AO287" s="3"/>
    </row>
    <row r="288" ht="13.65" customHeight="1">
      <c r="A288" t="s" s="32">
        <v>534</v>
      </c>
      <c r="B288" t="s" s="32">
        <v>535</v>
      </c>
      <c r="C288" s="60"/>
      <c r="D288" t="s" s="32">
        <v>228</v>
      </c>
      <c r="E288" s="60"/>
      <c r="F288" s="106"/>
      <c r="G288" s="35"/>
      <c r="H288" s="35"/>
      <c r="I288" s="16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69">
        <f>IF(M288="X",IF(D288="Weeks",C288*E288*'Globals'!$C$27,C288*E288),0)</f>
        <v>0</v>
      </c>
      <c r="Y288" s="69">
        <f>IF(Q288="X",G288,0)</f>
        <v>0</v>
      </c>
      <c r="Z288" s="69">
        <f>IF(R288="X",$G288,0)</f>
        <v>0</v>
      </c>
      <c r="AA288" s="69">
        <f>IF(S288="X",$G288,0)</f>
        <v>0</v>
      </c>
      <c r="AB288" s="69">
        <f>IF(N288="X",$G288,0)</f>
        <v>0</v>
      </c>
      <c r="AC288" s="69">
        <f>IF(O288="X",$G288,0)</f>
        <v>0</v>
      </c>
      <c r="AD288" s="69">
        <f>IF(P288="X",$G288,0)</f>
        <v>0</v>
      </c>
      <c r="AE288" s="69">
        <f>IF(K288="X",$G288,0)</f>
        <v>0</v>
      </c>
      <c r="AF288" s="69">
        <f>IF(T288="X",IF(D288="Days",C288,C288*'Globals'!$C$27)*E288,0)</f>
        <v>0</v>
      </c>
      <c r="AG288" s="69">
        <f>IF(U288="X",IF($D288="Days",$C288,$C288*'Globals'!$C$27)*$E288,0)</f>
        <v>0</v>
      </c>
      <c r="AH288" s="69">
        <f>IF(V288="X",$G288,0)</f>
        <v>0</v>
      </c>
      <c r="AI288" s="69">
        <f>IF(W288="X",$G288,0)</f>
        <v>0</v>
      </c>
      <c r="AJ288" s="69">
        <f>IF(L288="X",$G288,0)</f>
        <v>0</v>
      </c>
      <c r="AK288" s="69">
        <f>(IF(Q288="X",G288*'Globals'!$C$45,0))+(IF(N288="X",G288*'Globals'!$C$46,0))+(IF(O288="X",G288*'Globals'!$C$47,0))+(IF(K288="X",G288*'Globals'!$C$49,0))+(IF(T288="X",G288*'Globals'!$C$51,0))+(IF(L288="X",G288*'Globals'!$C$50,0))</f>
        <v>0</v>
      </c>
      <c r="AL288" s="69">
        <f>IF(J288="",G288,0)</f>
        <v>0</v>
      </c>
      <c r="AM288" s="3"/>
      <c r="AN288" s="67"/>
      <c r="AO288" s="3"/>
    </row>
    <row r="289" ht="13.65" customHeight="1">
      <c r="A289" t="s" s="32">
        <v>536</v>
      </c>
      <c r="B289" t="s" s="32">
        <v>537</v>
      </c>
      <c r="C289" s="60"/>
      <c r="D289" t="s" s="32">
        <v>228</v>
      </c>
      <c r="E289" s="60"/>
      <c r="F289" s="106"/>
      <c r="G289" s="35"/>
      <c r="H289" s="35"/>
      <c r="I289" s="16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69">
        <f>IF(M289="X",IF(D289="Weeks",C289*E289*'Globals'!$C$27,C289*E289),0)</f>
        <v>0</v>
      </c>
      <c r="Y289" s="69">
        <f>IF(Q289="X",G289,0)</f>
        <v>0</v>
      </c>
      <c r="Z289" s="69">
        <f>IF(R289="X",$G289,0)</f>
        <v>0</v>
      </c>
      <c r="AA289" s="69">
        <f>IF(S289="X",$G289,0)</f>
        <v>0</v>
      </c>
      <c r="AB289" s="69">
        <f>IF(N289="X",$G289,0)</f>
        <v>0</v>
      </c>
      <c r="AC289" s="69">
        <f>IF(O289="X",$G289,0)</f>
        <v>0</v>
      </c>
      <c r="AD289" s="69">
        <f>IF(P289="X",$G289,0)</f>
        <v>0</v>
      </c>
      <c r="AE289" s="69">
        <f>IF(K289="X",$G289,0)</f>
        <v>0</v>
      </c>
      <c r="AF289" s="69">
        <f>IF(T289="X",IF(D289="Days",C289,C289*'Globals'!$C$27)*E289,0)</f>
        <v>0</v>
      </c>
      <c r="AG289" s="69">
        <f>IF(U289="X",IF($D289="Days",$C289,$C289*'Globals'!$C$27)*$E289,0)</f>
        <v>0</v>
      </c>
      <c r="AH289" s="69">
        <f>IF(V289="X",$G289,0)</f>
        <v>0</v>
      </c>
      <c r="AI289" s="69">
        <f>IF(W289="X",$G289,0)</f>
        <v>0</v>
      </c>
      <c r="AJ289" s="69">
        <f>IF(L289="X",$G289,0)</f>
        <v>0</v>
      </c>
      <c r="AK289" s="69">
        <f>(IF(Q289="X",G289*'Globals'!$C$45,0))+(IF(N289="X",G289*'Globals'!$C$46,0))+(IF(O289="X",G289*'Globals'!$C$47,0))+(IF(K289="X",G289*'Globals'!$C$49,0))+(IF(T289="X",G289*'Globals'!$C$51,0))+(IF(L289="X",G289*'Globals'!$C$50,0))</f>
        <v>0</v>
      </c>
      <c r="AL289" s="69">
        <f>IF(J289="",G289,0)</f>
        <v>0</v>
      </c>
      <c r="AM289" s="3"/>
      <c r="AN289" s="67"/>
      <c r="AO289" s="3"/>
    </row>
    <row r="290" ht="13.65" customHeight="1">
      <c r="A290" t="s" s="32">
        <v>538</v>
      </c>
      <c r="B290" t="s" s="32">
        <v>539</v>
      </c>
      <c r="C290" s="60"/>
      <c r="D290" t="s" s="32">
        <v>228</v>
      </c>
      <c r="E290" s="60"/>
      <c r="F290" s="106"/>
      <c r="G290" s="35">
        <v>0</v>
      </c>
      <c r="H290" s="35"/>
      <c r="I290" s="16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69">
        <f>IF(M290="X",IF(D290="Weeks",C290*E290*'Globals'!$C$27,C290*E290),0)</f>
        <v>0</v>
      </c>
      <c r="Y290" s="69">
        <f>IF(Q290="X",G290,0)</f>
        <v>0</v>
      </c>
      <c r="Z290" s="69">
        <f>IF(R290="X",$G290,0)</f>
        <v>0</v>
      </c>
      <c r="AA290" s="69">
        <f>IF(S290="X",$G290,0)</f>
        <v>0</v>
      </c>
      <c r="AB290" s="69">
        <f>IF(N290="X",$G290,0)</f>
        <v>0</v>
      </c>
      <c r="AC290" s="69">
        <f>IF(O290="X",$G290,0)</f>
        <v>0</v>
      </c>
      <c r="AD290" s="69">
        <f>IF(P290="X",$G290,0)</f>
        <v>0</v>
      </c>
      <c r="AE290" s="69">
        <f>IF(K290="X",$G290,0)</f>
        <v>0</v>
      </c>
      <c r="AF290" s="69">
        <f>IF(T290="X",IF(D290="Days",C290,C290*'Globals'!$C$27)*E290,0)</f>
        <v>0</v>
      </c>
      <c r="AG290" s="69">
        <f>IF(U290="X",IF($D290="Days",$C290,$C290*'Globals'!$C$27)*$E290,0)</f>
        <v>0</v>
      </c>
      <c r="AH290" s="69">
        <f>IF(V290="X",$G290,0)</f>
        <v>0</v>
      </c>
      <c r="AI290" s="69">
        <f>IF(W290="X",$G290,0)</f>
        <v>0</v>
      </c>
      <c r="AJ290" s="69">
        <f>IF(L290="X",$G290,0)</f>
        <v>0</v>
      </c>
      <c r="AK290" s="69">
        <f>(IF(Q290="X",G290*'Globals'!$C$45,0))+(IF(N290="X",G290*'Globals'!$C$46,0))+(IF(O290="X",G290*'Globals'!$C$47,0))+(IF(K290="X",G290*'Globals'!$C$49,0))+(IF(T290="X",G290*'Globals'!$C$51,0))+(IF(L290="X",G290*'Globals'!$C$50,0))</f>
        <v>0</v>
      </c>
      <c r="AL290" s="69">
        <f>IF(J290="",G290,0)</f>
        <v>0</v>
      </c>
      <c r="AM290" s="3"/>
      <c r="AN290" s="67"/>
      <c r="AO290" s="3"/>
    </row>
    <row r="291" ht="13.65" customHeight="1">
      <c r="A291" t="s" s="32">
        <v>540</v>
      </c>
      <c r="B291" t="s" s="32">
        <v>341</v>
      </c>
      <c r="C291" s="60"/>
      <c r="D291" t="s" s="32">
        <v>184</v>
      </c>
      <c r="E291" s="60"/>
      <c r="F291" s="106"/>
      <c r="G291" s="35"/>
      <c r="H291" s="35"/>
      <c r="I291" s="16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69">
        <f>IF(M291="X",IF(D291="Weeks",C291*E291*'Globals'!$C$27,C291*E291),0)</f>
        <v>0</v>
      </c>
      <c r="Y291" s="69">
        <f>IF(Q291="X",G291,0)</f>
        <v>0</v>
      </c>
      <c r="Z291" s="69">
        <f>IF(R291="X",$G291,0)</f>
        <v>0</v>
      </c>
      <c r="AA291" s="69">
        <f>IF(S291="X",$G291,0)</f>
        <v>0</v>
      </c>
      <c r="AB291" s="69">
        <f>IF(N291="X",$G291,0)</f>
        <v>0</v>
      </c>
      <c r="AC291" s="69">
        <f>IF(O291="X",$G291,0)</f>
        <v>0</v>
      </c>
      <c r="AD291" s="69">
        <f>IF(P291="X",$G291,0)</f>
        <v>0</v>
      </c>
      <c r="AE291" s="69">
        <f>IF(K291="X",$G291,0)</f>
        <v>0</v>
      </c>
      <c r="AF291" s="69">
        <f>IF(T291="X",IF(D291="Days",C291,C291*'Globals'!$C$27)*E291,0)</f>
        <v>0</v>
      </c>
      <c r="AG291" s="69">
        <f>IF(U291="X",IF($D291="Days",$C291,$C291*'Globals'!$C$27)*$E291,0)</f>
        <v>0</v>
      </c>
      <c r="AH291" s="69">
        <f>IF(V291="X",$G291,0)</f>
        <v>0</v>
      </c>
      <c r="AI291" s="69">
        <f>IF(W291="X",$G291,0)</f>
        <v>0</v>
      </c>
      <c r="AJ291" s="69">
        <f>IF(L291="X",$G291,0)</f>
        <v>0</v>
      </c>
      <c r="AK291" s="69">
        <f>(IF(Q291="X",G291*'Globals'!$C$45,0))+(IF(N291="X",G291*'Globals'!$C$46,0))+(IF(O291="X",G291*'Globals'!$C$47,0))+(IF(K291="X",G291*'Globals'!$C$49,0))+(IF(T291="X",G291*'Globals'!$C$51,0))+(IF(L291="X",G291*'Globals'!$C$50,0))</f>
        <v>0</v>
      </c>
      <c r="AL291" s="69">
        <f>IF(J291="",G291,0)</f>
        <v>0</v>
      </c>
      <c r="AM291" s="3"/>
      <c r="AN291" s="67"/>
      <c r="AO291" s="3"/>
    </row>
    <row r="292" ht="13.65" customHeight="1">
      <c r="A292" t="s" s="32">
        <v>541</v>
      </c>
      <c r="B292" t="s" s="32">
        <v>345</v>
      </c>
      <c r="C292" s="60"/>
      <c r="D292" t="s" s="32">
        <v>184</v>
      </c>
      <c r="E292" s="60"/>
      <c r="F292" s="106"/>
      <c r="G292" s="35">
        <v>0</v>
      </c>
      <c r="H292" s="35"/>
      <c r="I292" s="16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69">
        <f>IF(M292="X",IF(D292="Weeks",C292*E292*'Globals'!$C$27,C292*E292),0)</f>
        <v>0</v>
      </c>
      <c r="Y292" s="69">
        <f>IF(Q292="X",G292,0)</f>
        <v>0</v>
      </c>
      <c r="Z292" s="69">
        <f>IF(R292="X",$G292,0)</f>
        <v>0</v>
      </c>
      <c r="AA292" s="69">
        <f>IF(S292="X",$G292,0)</f>
        <v>0</v>
      </c>
      <c r="AB292" s="69">
        <f>IF(N292="X",$G292,0)</f>
        <v>0</v>
      </c>
      <c r="AC292" s="69">
        <f>IF(O292="X",$G292,0)</f>
        <v>0</v>
      </c>
      <c r="AD292" s="69">
        <f>IF(P292="X",$G292,0)</f>
        <v>0</v>
      </c>
      <c r="AE292" s="69">
        <f>IF(K292="X",$G292,0)</f>
        <v>0</v>
      </c>
      <c r="AF292" s="69">
        <f>IF(T292="X",IF(D292="Days",C292,C292*'Globals'!$C$27)*E292,0)</f>
        <v>0</v>
      </c>
      <c r="AG292" s="69">
        <f>IF(U292="X",IF($D292="Days",$C292,$C292*'Globals'!$C$27)*$E292,0)</f>
        <v>0</v>
      </c>
      <c r="AH292" s="69">
        <f>IF(V292="X",$G292,0)</f>
        <v>0</v>
      </c>
      <c r="AI292" s="69">
        <f>IF(W292="X",$G292,0)</f>
        <v>0</v>
      </c>
      <c r="AJ292" s="69">
        <f>IF(L292="X",$G292,0)</f>
        <v>0</v>
      </c>
      <c r="AK292" s="69">
        <f>(IF(Q292="X",G292*'Globals'!$C$45,0))+(IF(N292="X",G292*'Globals'!$C$46,0))+(IF(O292="X",G292*'Globals'!$C$47,0))+(IF(K292="X",G292*'Globals'!$C$49,0))+(IF(T292="X",G292*'Globals'!$C$51,0))+(IF(L292="X",G292*'Globals'!$C$50,0))</f>
        <v>0</v>
      </c>
      <c r="AL292" s="69">
        <f>IF(J292="",G292,0)</f>
        <v>0</v>
      </c>
      <c r="AM292" s="3"/>
      <c r="AN292" s="3"/>
      <c r="AO292" s="3"/>
    </row>
    <row r="293" ht="13.65" customHeight="1">
      <c r="A293" t="s" s="32">
        <v>542</v>
      </c>
      <c r="B293" t="s" s="32">
        <v>429</v>
      </c>
      <c r="C293" s="60"/>
      <c r="D293" t="s" s="32">
        <v>184</v>
      </c>
      <c r="E293" s="60"/>
      <c r="F293" s="106"/>
      <c r="G293" s="35"/>
      <c r="H293" s="35"/>
      <c r="I293" s="16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69">
        <f>IF(M293="X",IF(D293="Weeks",C293*E293*'Globals'!$C$27,C293*E293),0)</f>
        <v>0</v>
      </c>
      <c r="Y293" s="69">
        <f>IF(Q293="X",G293,0)</f>
        <v>0</v>
      </c>
      <c r="Z293" s="69">
        <f>IF(R293="X",$G293,0)</f>
        <v>0</v>
      </c>
      <c r="AA293" s="69">
        <f>IF(S293="X",$G293,0)</f>
        <v>0</v>
      </c>
      <c r="AB293" s="69">
        <f>IF(N293="X",$G293,0)</f>
        <v>0</v>
      </c>
      <c r="AC293" s="69">
        <f>IF(O293="X",$G293,0)</f>
        <v>0</v>
      </c>
      <c r="AD293" s="69">
        <f>IF(P293="X",$G293,0)</f>
        <v>0</v>
      </c>
      <c r="AE293" s="69">
        <f>IF(K293="X",$G293,0)</f>
        <v>0</v>
      </c>
      <c r="AF293" s="69">
        <f>IF(T293="X",IF(D293="Days",C293,C293*'Globals'!$C$27)*E293,0)</f>
        <v>0</v>
      </c>
      <c r="AG293" s="69">
        <f>IF(U293="X",IF($D293="Days",$C293,$C293*'Globals'!$C$27)*$E293,0)</f>
        <v>0</v>
      </c>
      <c r="AH293" s="69">
        <f>IF(V293="X",$G293,0)</f>
        <v>0</v>
      </c>
      <c r="AI293" s="69">
        <f>IF(W293="X",$G293,0)</f>
        <v>0</v>
      </c>
      <c r="AJ293" s="69">
        <f>IF(L293="X",$G293,0)</f>
        <v>0</v>
      </c>
      <c r="AK293" s="69">
        <f>(IF(Q293="X",G293*'Globals'!$C$45,0))+(IF(N293="X",G293*'Globals'!$C$46,0))+(IF(O293="X",G293*'Globals'!$C$47,0))+(IF(K293="X",G293*'Globals'!$C$49,0))+(IF(T293="X",G293*'Globals'!$C$51,0))+(IF(L293="X",G293*'Globals'!$C$50,0))</f>
        <v>0</v>
      </c>
      <c r="AL293" s="69">
        <f>IF(J293="",G293,0)</f>
        <v>0</v>
      </c>
      <c r="AM293" s="3"/>
      <c r="AN293" s="3"/>
      <c r="AO293" s="3"/>
    </row>
    <row r="294" ht="13.65" customHeight="1">
      <c r="A294" s="107"/>
      <c r="B294" s="108"/>
      <c r="C294" s="108"/>
      <c r="D294" s="108"/>
      <c r="E294" s="108"/>
      <c r="F294" s="110"/>
      <c r="G294" s="109"/>
      <c r="H294" s="109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69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ht="13.65" customHeight="1">
      <c r="A295" s="111"/>
      <c r="B295" t="s" s="63">
        <v>543</v>
      </c>
      <c r="C295" s="64"/>
      <c r="D295" s="64"/>
      <c r="E295" s="64"/>
      <c r="F295" s="113"/>
      <c r="G295" s="113"/>
      <c r="H295" s="112">
        <v>0</v>
      </c>
      <c r="I295" s="3"/>
      <c r="J295" s="97"/>
      <c r="K295" s="98"/>
      <c r="L295" s="98"/>
      <c r="M295" s="98"/>
      <c r="N295" s="98"/>
      <c r="O295" s="98"/>
      <c r="P295" s="98"/>
      <c r="Q295" s="98"/>
      <c r="R295" s="98"/>
      <c r="S295" s="98"/>
      <c r="T295" s="98"/>
      <c r="U295" s="98"/>
      <c r="V295" s="98"/>
      <c r="W295" s="98"/>
      <c r="X295" s="98"/>
      <c r="Y295" s="98"/>
      <c r="Z295" s="98"/>
      <c r="AA295" s="98"/>
      <c r="AB295" s="98"/>
      <c r="AC295" s="98"/>
      <c r="AD295" s="98"/>
      <c r="AE295" s="98"/>
      <c r="AF295" s="98"/>
      <c r="AG295" s="98"/>
      <c r="AH295" s="98"/>
      <c r="AI295" s="98"/>
      <c r="AJ295" s="98"/>
      <c r="AK295" s="98"/>
      <c r="AL295" s="98"/>
      <c r="AM295" s="98"/>
      <c r="AN295" s="3"/>
      <c r="AO295" s="3"/>
    </row>
    <row r="296" ht="13.65" customHeight="1">
      <c r="A296" s="111"/>
      <c r="B296" s="64"/>
      <c r="C296" s="64"/>
      <c r="D296" s="64"/>
      <c r="E296" s="64"/>
      <c r="F296" s="113"/>
      <c r="G296" s="64"/>
      <c r="H296" s="112"/>
      <c r="I296" s="3"/>
      <c r="J296" s="97"/>
      <c r="K296" s="98"/>
      <c r="L296" s="98"/>
      <c r="M296" s="98"/>
      <c r="N296" s="98"/>
      <c r="O296" s="98"/>
      <c r="P296" s="98"/>
      <c r="Q296" s="98"/>
      <c r="R296" s="98"/>
      <c r="S296" s="98"/>
      <c r="T296" s="98"/>
      <c r="U296" s="98"/>
      <c r="V296" s="98"/>
      <c r="W296" s="98"/>
      <c r="X296" s="98"/>
      <c r="Y296" s="98"/>
      <c r="Z296" s="98"/>
      <c r="AA296" s="98"/>
      <c r="AB296" s="98"/>
      <c r="AC296" s="98"/>
      <c r="AD296" s="98"/>
      <c r="AE296" s="98"/>
      <c r="AF296" s="98"/>
      <c r="AG296" s="98"/>
      <c r="AH296" s="98"/>
      <c r="AI296" s="98"/>
      <c r="AJ296" s="98"/>
      <c r="AK296" s="98"/>
      <c r="AL296" s="98"/>
      <c r="AM296" s="98"/>
      <c r="AN296" s="131"/>
      <c r="AO296" s="3"/>
    </row>
    <row r="297" ht="13.65" customHeight="1">
      <c r="A297" t="s" s="101">
        <v>70</v>
      </c>
      <c r="B297" t="s" s="101">
        <v>544</v>
      </c>
      <c r="C297" s="103"/>
      <c r="D297" s="103"/>
      <c r="E297" s="103"/>
      <c r="F297" s="104"/>
      <c r="G297" s="105"/>
      <c r="H297" s="105"/>
      <c r="I297" s="16"/>
      <c r="J297" s="97"/>
      <c r="K297" s="98"/>
      <c r="L297" s="98"/>
      <c r="M297" s="98"/>
      <c r="N297" s="98"/>
      <c r="O297" s="98"/>
      <c r="P297" s="98"/>
      <c r="Q297" s="98"/>
      <c r="R297" s="98"/>
      <c r="S297" s="98"/>
      <c r="T297" s="98"/>
      <c r="U297" s="98"/>
      <c r="V297" s="98"/>
      <c r="W297" s="98"/>
      <c r="X297" s="98"/>
      <c r="Y297" s="98"/>
      <c r="Z297" s="98"/>
      <c r="AA297" s="98"/>
      <c r="AB297" s="98"/>
      <c r="AC297" s="98"/>
      <c r="AD297" s="98"/>
      <c r="AE297" s="98"/>
      <c r="AF297" s="98"/>
      <c r="AG297" s="98"/>
      <c r="AH297" s="98"/>
      <c r="AI297" s="98"/>
      <c r="AJ297" s="98"/>
      <c r="AK297" s="98"/>
      <c r="AL297" s="98"/>
      <c r="AM297" s="98"/>
      <c r="AN297" s="3"/>
      <c r="AO297" s="3"/>
    </row>
    <row r="298" ht="13.65" customHeight="1">
      <c r="A298" t="s" s="32">
        <v>545</v>
      </c>
      <c r="B298" t="s" s="32">
        <v>546</v>
      </c>
      <c r="C298" s="60"/>
      <c r="D298" t="s" s="32">
        <v>228</v>
      </c>
      <c r="E298" s="60"/>
      <c r="F298" s="106"/>
      <c r="G298" s="35">
        <v>0</v>
      </c>
      <c r="H298" s="35"/>
      <c r="I298" s="16"/>
      <c r="J298" s="3"/>
      <c r="K298" t="s" s="71">
        <v>223</v>
      </c>
      <c r="L298" s="3"/>
      <c r="M298" t="s" s="71">
        <v>223</v>
      </c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69">
        <f>IF(M298="X",IF(D298="Weeks",C298*E298*'Globals'!$C$27,C298*E298),0)</f>
        <v>0</v>
      </c>
      <c r="Y298" s="69">
        <f>IF(Q298="X",G298,0)</f>
        <v>0</v>
      </c>
      <c r="Z298" s="69">
        <f>IF(R298="X",$G298,0)</f>
        <v>0</v>
      </c>
      <c r="AA298" s="69">
        <f>IF(S298="X",$G298,0)</f>
        <v>0</v>
      </c>
      <c r="AB298" s="69">
        <f>IF(N298="X",$G298,0)</f>
        <v>0</v>
      </c>
      <c r="AC298" s="69">
        <f>IF(O298="X",$G298,0)</f>
        <v>0</v>
      </c>
      <c r="AD298" s="69">
        <f>IF(P298="X",$G298,0)</f>
        <v>0</v>
      </c>
      <c r="AE298" s="69">
        <f>IF(K298="X",$G298,0)</f>
        <v>0</v>
      </c>
      <c r="AF298" s="69">
        <f>IF(T298="X",IF(D298="Days",C298,C298*'Globals'!$C$27)*E298,0)</f>
        <v>0</v>
      </c>
      <c r="AG298" s="69">
        <f>IF(U298="X",IF($D298="Days",$C298,$C298*'Globals'!$C$27)*$E298,0)</f>
        <v>0</v>
      </c>
      <c r="AH298" s="69">
        <f>IF(V298="X",$G298,0)</f>
        <v>0</v>
      </c>
      <c r="AI298" s="69">
        <f>IF(W298="X",$G298,0)</f>
        <v>0</v>
      </c>
      <c r="AJ298" s="69">
        <f>IF(L298="X",$G298,0)</f>
        <v>0</v>
      </c>
      <c r="AK298" s="69">
        <f>(IF(Q298="X",G298*'Globals'!$C$45,0))+(IF(N298="X",G298*'Globals'!$C$46,0))+(IF(O298="X",G298*'Globals'!$C$47,0))+(IF(K298="X",G298*'Globals'!$C$49,0))+(IF(T298="X",G298*'Globals'!$C$51,0))+(IF(L298="X",G298*'Globals'!$C$50,0))</f>
        <v>0</v>
      </c>
      <c r="AL298" s="69">
        <f>IF(J298="",G298,0)</f>
        <v>0</v>
      </c>
      <c r="AM298" s="3"/>
      <c r="AN298" s="3"/>
      <c r="AO298" s="3"/>
    </row>
    <row r="299" ht="13.65" customHeight="1">
      <c r="A299" t="s" s="32">
        <v>547</v>
      </c>
      <c r="B299" t="s" s="32">
        <v>548</v>
      </c>
      <c r="C299" s="60"/>
      <c r="D299" t="s" s="32">
        <v>228</v>
      </c>
      <c r="E299" s="60"/>
      <c r="F299" s="106"/>
      <c r="G299" s="35"/>
      <c r="H299" s="35"/>
      <c r="I299" s="16"/>
      <c r="J299" s="3"/>
      <c r="K299" t="s" s="71">
        <v>223</v>
      </c>
      <c r="L299" s="3"/>
      <c r="M299" t="s" s="71">
        <v>223</v>
      </c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69">
        <f>IF(M299="X",IF(D299="Weeks",C299*E299*'Globals'!$C$27,C299*E299),0)</f>
        <v>0</v>
      </c>
      <c r="Y299" s="69">
        <f>IF(Q299="X",G299,0)</f>
        <v>0</v>
      </c>
      <c r="Z299" s="69">
        <f>IF(R299="X",$G299,0)</f>
        <v>0</v>
      </c>
      <c r="AA299" s="69">
        <f>IF(S299="X",$G299,0)</f>
        <v>0</v>
      </c>
      <c r="AB299" s="69">
        <f>IF(N299="X",$G299,0)</f>
        <v>0</v>
      </c>
      <c r="AC299" s="69">
        <f>IF(O299="X",$G299,0)</f>
        <v>0</v>
      </c>
      <c r="AD299" s="69">
        <f>IF(P299="X",$G299,0)</f>
        <v>0</v>
      </c>
      <c r="AE299" s="69">
        <f>IF(K299="X",$G299,0)</f>
        <v>0</v>
      </c>
      <c r="AF299" s="69">
        <f>IF(T299="X",IF(D299="Days",C299,C299*'Globals'!$C$27)*E299,0)</f>
        <v>0</v>
      </c>
      <c r="AG299" s="69">
        <f>IF(U299="X",IF($D299="Days",$C299,$C299*'Globals'!$C$27)*$E299,0)</f>
        <v>0</v>
      </c>
      <c r="AH299" s="69">
        <f>IF(V299="X",$G299,0)</f>
        <v>0</v>
      </c>
      <c r="AI299" s="69">
        <f>IF(W299="X",$G299,0)</f>
        <v>0</v>
      </c>
      <c r="AJ299" s="69">
        <f>IF(L299="X",$G299,0)</f>
        <v>0</v>
      </c>
      <c r="AK299" s="69">
        <f>(IF(Q299="X",G299*'Globals'!$C$45,0))+(IF(N299="X",G299*'Globals'!$C$46,0))+(IF(O299="X",G299*'Globals'!$C$47,0))+(IF(K299="X",G299*'Globals'!$C$49,0))+(IF(T299="X",G299*'Globals'!$C$51,0))+(IF(L299="X",G299*'Globals'!$C$50,0))</f>
        <v>0</v>
      </c>
      <c r="AL299" s="69">
        <f>IF(J299="",G299,0)</f>
        <v>0</v>
      </c>
      <c r="AM299" s="3"/>
      <c r="AN299" s="67"/>
      <c r="AO299" s="3"/>
    </row>
    <row r="300" ht="13.65" customHeight="1">
      <c r="A300" t="s" s="32">
        <v>549</v>
      </c>
      <c r="B300" t="s" s="32">
        <v>550</v>
      </c>
      <c r="C300" s="60"/>
      <c r="D300" t="s" s="32">
        <v>228</v>
      </c>
      <c r="E300" s="60"/>
      <c r="F300" s="106"/>
      <c r="G300" s="35"/>
      <c r="H300" s="35"/>
      <c r="I300" s="16"/>
      <c r="J300" s="3"/>
      <c r="K300" t="s" s="71">
        <v>223</v>
      </c>
      <c r="L300" s="3"/>
      <c r="M300" t="s" s="71">
        <v>223</v>
      </c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69">
        <f>IF(M300="X",IF(D300="Weeks",C300*E300*'Globals'!$C$27,C300*E300),0)</f>
        <v>0</v>
      </c>
      <c r="Y300" s="69">
        <f>IF(Q300="X",G300,0)</f>
        <v>0</v>
      </c>
      <c r="Z300" s="69">
        <f>IF(R300="X",$G300,0)</f>
        <v>0</v>
      </c>
      <c r="AA300" s="69">
        <f>IF(S300="X",$G300,0)</f>
        <v>0</v>
      </c>
      <c r="AB300" s="69">
        <f>IF(N300="X",$G300,0)</f>
        <v>0</v>
      </c>
      <c r="AC300" s="69">
        <f>IF(O300="X",$G300,0)</f>
        <v>0</v>
      </c>
      <c r="AD300" s="69">
        <f>IF(P300="X",$G300,0)</f>
        <v>0</v>
      </c>
      <c r="AE300" s="69">
        <f>IF(K300="X",$G300,0)</f>
        <v>0</v>
      </c>
      <c r="AF300" s="69">
        <f>IF(T300="X",IF(D300="Days",C300,C300*'Globals'!$C$27)*E300,0)</f>
        <v>0</v>
      </c>
      <c r="AG300" s="69">
        <f>IF(U300="X",IF($D300="Days",$C300,$C300*'Globals'!$C$27)*$E300,0)</f>
        <v>0</v>
      </c>
      <c r="AH300" s="69">
        <f>IF(V300="X",$G300,0)</f>
        <v>0</v>
      </c>
      <c r="AI300" s="69">
        <f>IF(W300="X",$G300,0)</f>
        <v>0</v>
      </c>
      <c r="AJ300" s="69">
        <f>IF(L300="X",$G300,0)</f>
        <v>0</v>
      </c>
      <c r="AK300" s="69">
        <f>(IF(Q300="X",G300*'Globals'!$C$45,0))+(IF(N300="X",G300*'Globals'!$C$46,0))+(IF(O300="X",G300*'Globals'!$C$47,0))+(IF(K300="X",G300*'Globals'!$C$49,0))+(IF(T300="X",G300*'Globals'!$C$51,0))+(IF(L300="X",G300*'Globals'!$C$50,0))</f>
        <v>0</v>
      </c>
      <c r="AL300" s="69">
        <f>IF(J300="",G300,0)</f>
        <v>0</v>
      </c>
      <c r="AM300" s="3"/>
      <c r="AN300" s="67"/>
      <c r="AO300" s="3"/>
    </row>
    <row r="301" ht="13.65" customHeight="1">
      <c r="A301" t="s" s="32">
        <v>551</v>
      </c>
      <c r="B301" t="s" s="32">
        <v>552</v>
      </c>
      <c r="C301" s="60"/>
      <c r="D301" t="s" s="32">
        <v>228</v>
      </c>
      <c r="E301" s="60"/>
      <c r="F301" s="106"/>
      <c r="G301" s="35"/>
      <c r="H301" s="35"/>
      <c r="I301" s="16"/>
      <c r="J301" s="3"/>
      <c r="K301" t="s" s="71">
        <v>223</v>
      </c>
      <c r="L301" s="3"/>
      <c r="M301" t="s" s="71">
        <v>223</v>
      </c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69">
        <f>IF(M301="X",IF(D301="Weeks",C301*E301*'Globals'!$C$27,C301*E301),0)</f>
        <v>0</v>
      </c>
      <c r="Y301" s="69">
        <f>IF(Q301="X",G301,0)</f>
        <v>0</v>
      </c>
      <c r="Z301" s="69">
        <f>IF(R301="X",$G301,0)</f>
        <v>0</v>
      </c>
      <c r="AA301" s="69">
        <f>IF(S301="X",$G301,0)</f>
        <v>0</v>
      </c>
      <c r="AB301" s="69">
        <f>IF(N301="X",$G301,0)</f>
        <v>0</v>
      </c>
      <c r="AC301" s="69">
        <f>IF(O301="X",$G301,0)</f>
        <v>0</v>
      </c>
      <c r="AD301" s="69">
        <f>IF(P301="X",$G301,0)</f>
        <v>0</v>
      </c>
      <c r="AE301" s="69">
        <f>IF(K301="X",$G301,0)</f>
        <v>0</v>
      </c>
      <c r="AF301" s="69">
        <f>IF(T301="X",IF(D301="Days",C301,C301*'Globals'!$C$27)*E301,0)</f>
        <v>0</v>
      </c>
      <c r="AG301" s="69">
        <f>IF(U301="X",IF($D301="Days",$C301,$C301*'Globals'!$C$27)*$E301,0)</f>
        <v>0</v>
      </c>
      <c r="AH301" s="69">
        <f>IF(V301="X",$G301,0)</f>
        <v>0</v>
      </c>
      <c r="AI301" s="69">
        <f>IF(W301="X",$G301,0)</f>
        <v>0</v>
      </c>
      <c r="AJ301" s="69">
        <f>IF(L301="X",$G301,0)</f>
        <v>0</v>
      </c>
      <c r="AK301" s="69">
        <f>(IF(Q301="X",G301*'Globals'!$C$45,0))+(IF(N301="X",G301*'Globals'!$C$46,0))+(IF(O301="X",G301*'Globals'!$C$47,0))+(IF(K301="X",G301*'Globals'!$C$49,0))+(IF(T301="X",G301*'Globals'!$C$51,0))+(IF(L301="X",G301*'Globals'!$C$50,0))</f>
        <v>0</v>
      </c>
      <c r="AL301" s="69">
        <f>IF(J301="",G301,0)</f>
        <v>0</v>
      </c>
      <c r="AM301" s="3"/>
      <c r="AN301" s="67"/>
      <c r="AO301" s="3"/>
    </row>
    <row r="302" ht="13.65" customHeight="1">
      <c r="A302" t="s" s="32">
        <v>553</v>
      </c>
      <c r="B302" t="s" s="32">
        <v>533</v>
      </c>
      <c r="C302" s="60"/>
      <c r="D302" t="s" s="32">
        <v>228</v>
      </c>
      <c r="E302" s="60"/>
      <c r="F302" s="106"/>
      <c r="G302" s="35"/>
      <c r="H302" s="35"/>
      <c r="I302" s="16"/>
      <c r="J302" s="3"/>
      <c r="K302" t="s" s="71">
        <v>223</v>
      </c>
      <c r="L302" s="3"/>
      <c r="M302" t="s" s="71">
        <v>223</v>
      </c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69">
        <f>IF(M302="X",IF(D302="Weeks",C302*E302*'Globals'!$C$27,C302*E302),0)</f>
        <v>0</v>
      </c>
      <c r="Y302" s="69">
        <f>IF(Q302="X",G302,0)</f>
        <v>0</v>
      </c>
      <c r="Z302" s="69">
        <f>IF(R302="X",$G302,0)</f>
        <v>0</v>
      </c>
      <c r="AA302" s="69">
        <f>IF(S302="X",$G302,0)</f>
        <v>0</v>
      </c>
      <c r="AB302" s="69">
        <f>IF(N302="X",$G302,0)</f>
        <v>0</v>
      </c>
      <c r="AC302" s="69">
        <f>IF(O302="X",$G302,0)</f>
        <v>0</v>
      </c>
      <c r="AD302" s="69">
        <f>IF(P302="X",$G302,0)</f>
        <v>0</v>
      </c>
      <c r="AE302" s="69">
        <f>IF(K302="X",$G302,0)</f>
        <v>0</v>
      </c>
      <c r="AF302" s="69">
        <f>IF(T302="X",IF(D302="Days",C302,C302*'Globals'!$C$27)*E302,0)</f>
        <v>0</v>
      </c>
      <c r="AG302" s="69">
        <f>IF(U302="X",IF($D302="Days",$C302,$C302*'Globals'!$C$27)*$E302,0)</f>
        <v>0</v>
      </c>
      <c r="AH302" s="69">
        <f>IF(V302="X",$G302,0)</f>
        <v>0</v>
      </c>
      <c r="AI302" s="69">
        <f>IF(W302="X",$G302,0)</f>
        <v>0</v>
      </c>
      <c r="AJ302" s="69">
        <f>IF(L302="X",$G302,0)</f>
        <v>0</v>
      </c>
      <c r="AK302" s="69">
        <f>(IF(Q302="X",G302*'Globals'!$C$45,0))+(IF(N302="X",G302*'Globals'!$C$46,0))+(IF(O302="X",G302*'Globals'!$C$47,0))+(IF(K302="X",G302*'Globals'!$C$49,0))+(IF(T302="X",G302*'Globals'!$C$51,0))+(IF(L302="X",G302*'Globals'!$C$50,0))</f>
        <v>0</v>
      </c>
      <c r="AL302" s="69">
        <f>IF(J302="",G302,0)</f>
        <v>0</v>
      </c>
      <c r="AM302" s="3"/>
      <c r="AN302" s="67"/>
      <c r="AO302" s="3"/>
    </row>
    <row r="303" ht="13.65" customHeight="1">
      <c r="A303" t="s" s="32">
        <v>554</v>
      </c>
      <c r="B303" t="s" s="32">
        <v>555</v>
      </c>
      <c r="C303" s="60"/>
      <c r="D303" t="s" s="32">
        <v>228</v>
      </c>
      <c r="E303" s="60"/>
      <c r="F303" s="106"/>
      <c r="G303" s="35"/>
      <c r="H303" s="35"/>
      <c r="I303" s="16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69">
        <f>IF(M303="X",IF(D303="Weeks",C303*E303*'Globals'!$C$27,C303*E303),0)</f>
        <v>0</v>
      </c>
      <c r="Y303" s="69">
        <f>IF(Q303="X",G303,0)</f>
        <v>0</v>
      </c>
      <c r="Z303" s="69">
        <f>IF(R303="X",$G303,0)</f>
        <v>0</v>
      </c>
      <c r="AA303" s="69">
        <f>IF(S303="X",$G303,0)</f>
        <v>0</v>
      </c>
      <c r="AB303" s="69">
        <f>IF(N303="X",$G303,0)</f>
        <v>0</v>
      </c>
      <c r="AC303" s="69">
        <f>IF(O303="X",$G303,0)</f>
        <v>0</v>
      </c>
      <c r="AD303" s="69">
        <f>IF(P303="X",$G303,0)</f>
        <v>0</v>
      </c>
      <c r="AE303" s="69">
        <f>IF(K303="X",$G303,0)</f>
        <v>0</v>
      </c>
      <c r="AF303" s="69">
        <f>IF(T303="X",IF(D303="Days",C303,C303*'Globals'!$C$27)*E303,0)</f>
        <v>0</v>
      </c>
      <c r="AG303" s="69">
        <f>IF(U303="X",IF($D303="Days",$C303,$C303*'Globals'!$C$27)*$E303,0)</f>
        <v>0</v>
      </c>
      <c r="AH303" s="69">
        <f>IF(V303="X",$G303,0)</f>
        <v>0</v>
      </c>
      <c r="AI303" s="69">
        <f>IF(W303="X",$G303,0)</f>
        <v>0</v>
      </c>
      <c r="AJ303" s="69">
        <f>IF(L303="X",$G303,0)</f>
        <v>0</v>
      </c>
      <c r="AK303" s="69">
        <f>(IF(Q303="X",G303*'Globals'!$C$45,0))+(IF(N303="X",G303*'Globals'!$C$46,0))+(IF(O303="X",G303*'Globals'!$C$47,0))+(IF(K303="X",G303*'Globals'!$C$49,0))+(IF(T303="X",G303*'Globals'!$C$51,0))+(IF(L303="X",G303*'Globals'!$C$50,0))</f>
        <v>0</v>
      </c>
      <c r="AL303" s="69">
        <f>IF(J303="",G303,0)</f>
        <v>0</v>
      </c>
      <c r="AM303" s="3"/>
      <c r="AN303" s="67"/>
      <c r="AO303" s="3"/>
    </row>
    <row r="304" ht="13.65" customHeight="1">
      <c r="A304" t="s" s="32">
        <v>556</v>
      </c>
      <c r="B304" t="s" s="32">
        <v>557</v>
      </c>
      <c r="C304" s="60"/>
      <c r="D304" t="s" s="32">
        <v>228</v>
      </c>
      <c r="E304" s="60"/>
      <c r="F304" s="106"/>
      <c r="G304" s="35"/>
      <c r="H304" s="35"/>
      <c r="I304" s="16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69">
        <f>IF(M304="X",IF(D304="Weeks",C304*E304*'Globals'!$C$27,C304*E304),0)</f>
        <v>0</v>
      </c>
      <c r="Y304" s="69">
        <f>IF(Q304="X",G304,0)</f>
        <v>0</v>
      </c>
      <c r="Z304" s="69">
        <f>IF(R304="X",$G304,0)</f>
        <v>0</v>
      </c>
      <c r="AA304" s="69">
        <f>IF(S304="X",$G304,0)</f>
        <v>0</v>
      </c>
      <c r="AB304" s="69">
        <f>IF(N304="X",$G304,0)</f>
        <v>0</v>
      </c>
      <c r="AC304" s="69">
        <f>IF(O304="X",$G304,0)</f>
        <v>0</v>
      </c>
      <c r="AD304" s="69">
        <f>IF(P304="X",$G304,0)</f>
        <v>0</v>
      </c>
      <c r="AE304" s="69">
        <f>IF(K304="X",$G304,0)</f>
        <v>0</v>
      </c>
      <c r="AF304" s="69">
        <f>IF(T304="X",IF(D304="Days",C304,C304*'Globals'!$C$27)*E304,0)</f>
        <v>0</v>
      </c>
      <c r="AG304" s="69">
        <f>IF(U304="X",IF($D304="Days",$C304,$C304*'Globals'!$C$27)*$E304,0)</f>
        <v>0</v>
      </c>
      <c r="AH304" s="69">
        <f>IF(V304="X",$G304,0)</f>
        <v>0</v>
      </c>
      <c r="AI304" s="69">
        <f>IF(W304="X",$G304,0)</f>
        <v>0</v>
      </c>
      <c r="AJ304" s="69">
        <f>IF(L304="X",$G304,0)</f>
        <v>0</v>
      </c>
      <c r="AK304" s="69">
        <f>(IF(Q304="X",G304*'Globals'!$C$45,0))+(IF(N304="X",G304*'Globals'!$C$46,0))+(IF(O304="X",G304*'Globals'!$C$47,0))+(IF(K304="X",G304*'Globals'!$C$49,0))+(IF(T304="X",G304*'Globals'!$C$51,0))+(IF(L304="X",G304*'Globals'!$C$50,0))</f>
        <v>0</v>
      </c>
      <c r="AL304" s="69">
        <f>IF(J304="",G304,0)</f>
        <v>0</v>
      </c>
      <c r="AM304" s="3"/>
      <c r="AN304" s="67"/>
      <c r="AO304" s="3"/>
    </row>
    <row r="305" ht="13.65" customHeight="1">
      <c r="A305" t="s" s="32">
        <v>558</v>
      </c>
      <c r="B305" t="s" s="32">
        <v>559</v>
      </c>
      <c r="C305" s="60"/>
      <c r="D305" t="s" s="32">
        <v>228</v>
      </c>
      <c r="E305" s="60"/>
      <c r="F305" s="106"/>
      <c r="G305" s="35"/>
      <c r="H305" s="35"/>
      <c r="I305" s="16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69">
        <f>IF(M305="X",IF(D305="Weeks",C305*E305*'Globals'!$C$27,C305*E305),0)</f>
        <v>0</v>
      </c>
      <c r="Y305" s="69">
        <f>IF(Q305="X",G305,0)</f>
        <v>0</v>
      </c>
      <c r="Z305" s="69">
        <f>IF(R305="X",$G305,0)</f>
        <v>0</v>
      </c>
      <c r="AA305" s="69">
        <f>IF(S305="X",$G305,0)</f>
        <v>0</v>
      </c>
      <c r="AB305" s="69">
        <f>IF(N305="X",$G305,0)</f>
        <v>0</v>
      </c>
      <c r="AC305" s="69">
        <f>IF(O305="X",$G305,0)</f>
        <v>0</v>
      </c>
      <c r="AD305" s="69">
        <f>IF(P305="X",$G305,0)</f>
        <v>0</v>
      </c>
      <c r="AE305" s="69">
        <f>IF(K305="X",$G305,0)</f>
        <v>0</v>
      </c>
      <c r="AF305" s="69">
        <f>IF(T305="X",IF(D305="Days",C305,C305*'Globals'!$C$27)*E305,0)</f>
        <v>0</v>
      </c>
      <c r="AG305" s="69">
        <f>IF(U305="X",IF($D305="Days",$C305,$C305*'Globals'!$C$27)*$E305,0)</f>
        <v>0</v>
      </c>
      <c r="AH305" s="69">
        <f>IF(V305="X",$G305,0)</f>
        <v>0</v>
      </c>
      <c r="AI305" s="69">
        <f>IF(W305="X",$G305,0)</f>
        <v>0</v>
      </c>
      <c r="AJ305" s="69">
        <f>IF(L305="X",$G305,0)</f>
        <v>0</v>
      </c>
      <c r="AK305" s="69">
        <f>(IF(Q305="X",G305*'Globals'!$C$45,0))+(IF(N305="X",G305*'Globals'!$C$46,0))+(IF(O305="X",G305*'Globals'!$C$47,0))+(IF(K305="X",G305*'Globals'!$C$49,0))+(IF(T305="X",G305*'Globals'!$C$51,0))+(IF(L305="X",G305*'Globals'!$C$50,0))</f>
        <v>0</v>
      </c>
      <c r="AL305" s="69">
        <f>IF(J305="",G305,0)</f>
        <v>0</v>
      </c>
      <c r="AM305" s="3"/>
      <c r="AN305" s="67"/>
      <c r="AO305" s="3"/>
    </row>
    <row r="306" ht="13.65" customHeight="1">
      <c r="A306" t="s" s="32">
        <v>560</v>
      </c>
      <c r="B306" t="s" s="32">
        <v>561</v>
      </c>
      <c r="C306" s="60">
        <v>1</v>
      </c>
      <c r="D306" t="s" s="32">
        <v>184</v>
      </c>
      <c r="E306" s="60">
        <v>1</v>
      </c>
      <c r="F306" s="106">
        <v>0</v>
      </c>
      <c r="G306" s="35">
        <v>0</v>
      </c>
      <c r="H306" s="35"/>
      <c r="I306" s="16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69">
        <f>IF(M306="X",IF(D306="Weeks",C306*E306*'Globals'!$C$27,C306*E306),0)</f>
        <v>0</v>
      </c>
      <c r="Y306" s="69">
        <f>IF(Q306="X",G306,0)</f>
        <v>0</v>
      </c>
      <c r="Z306" s="69">
        <f>IF(R306="X",$G306,0)</f>
        <v>0</v>
      </c>
      <c r="AA306" s="69">
        <f>IF(S306="X",$G306,0)</f>
        <v>0</v>
      </c>
      <c r="AB306" s="69">
        <f>IF(N306="X",$G306,0)</f>
        <v>0</v>
      </c>
      <c r="AC306" s="69">
        <f>IF(O306="X",$G306,0)</f>
        <v>0</v>
      </c>
      <c r="AD306" s="69">
        <f>IF(P306="X",$G306,0)</f>
        <v>0</v>
      </c>
      <c r="AE306" s="69">
        <f>IF(K306="X",$G306,0)</f>
        <v>0</v>
      </c>
      <c r="AF306" s="69">
        <f>IF(T306="X",IF(D306="Days",C306,C306*'Globals'!$C$27)*E306,0)</f>
        <v>0</v>
      </c>
      <c r="AG306" s="69">
        <f>IF(U306="X",IF($D306="Days",$C306,$C306*'Globals'!$C$27)*$E306,0)</f>
        <v>0</v>
      </c>
      <c r="AH306" s="69">
        <f>IF(V306="X",$G306,0)</f>
        <v>0</v>
      </c>
      <c r="AI306" s="69">
        <f>IF(W306="X",$G306,0)</f>
        <v>0</v>
      </c>
      <c r="AJ306" s="69">
        <f>IF(L306="X",$G306,0)</f>
        <v>0</v>
      </c>
      <c r="AK306" s="69">
        <f>(IF(Q306="X",G306*'Globals'!$C$45,0))+(IF(N306="X",G306*'Globals'!$C$46,0))+(IF(O306="X",G306*'Globals'!$C$47,0))+(IF(K306="X",G306*'Globals'!$C$49,0))+(IF(T306="X",G306*'Globals'!$C$51,0))+(IF(L306="X",G306*'Globals'!$C$50,0))</f>
        <v>0</v>
      </c>
      <c r="AL306" s="69">
        <f>IF(J306="",G306,0)</f>
        <v>0</v>
      </c>
      <c r="AM306" s="3"/>
      <c r="AN306" s="67"/>
      <c r="AO306" s="3"/>
    </row>
    <row r="307" ht="13.65" customHeight="1">
      <c r="A307" t="s" s="32">
        <v>562</v>
      </c>
      <c r="B307" t="s" s="32">
        <v>341</v>
      </c>
      <c r="C307" t="s" s="32">
        <v>240</v>
      </c>
      <c r="D307" t="s" s="32">
        <v>184</v>
      </c>
      <c r="E307" s="60"/>
      <c r="F307" s="106"/>
      <c r="G307" s="35"/>
      <c r="H307" s="35"/>
      <c r="I307" s="16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69">
        <f>IF(M307="X",IF(D307="Weeks",C307*E307*'Globals'!$C$27,C307*E307),0)</f>
        <v>0</v>
      </c>
      <c r="Y307" s="69">
        <f>IF(Q307="X",G307,0)</f>
        <v>0</v>
      </c>
      <c r="Z307" s="69">
        <f>IF(R307="X",$G307,0)</f>
        <v>0</v>
      </c>
      <c r="AA307" s="69">
        <f>IF(S307="X",$G307,0)</f>
        <v>0</v>
      </c>
      <c r="AB307" s="69">
        <f>IF(N307="X",$G307,0)</f>
        <v>0</v>
      </c>
      <c r="AC307" s="69">
        <f>IF(O307="X",$G307,0)</f>
        <v>0</v>
      </c>
      <c r="AD307" s="69">
        <f>IF(P307="X",$G307,0)</f>
        <v>0</v>
      </c>
      <c r="AE307" s="69">
        <f>IF(K307="X",$G307,0)</f>
        <v>0</v>
      </c>
      <c r="AF307" s="69">
        <f>IF(T307="X",IF(D307="Days",C307,C307*'Globals'!$C$27)*E307,0)</f>
        <v>0</v>
      </c>
      <c r="AG307" s="69">
        <f>IF(U307="X",IF($D307="Days",$C307,$C307*'Globals'!$C$27)*$E307,0)</f>
        <v>0</v>
      </c>
      <c r="AH307" s="69">
        <f>IF(V307="X",$G307,0)</f>
        <v>0</v>
      </c>
      <c r="AI307" s="69">
        <f>IF(W307="X",$G307,0)</f>
        <v>0</v>
      </c>
      <c r="AJ307" s="69">
        <f>IF(L307="X",$G307,0)</f>
        <v>0</v>
      </c>
      <c r="AK307" s="69">
        <f>(IF(Q307="X",G307*'Globals'!$C$45,0))+(IF(N307="X",G307*'Globals'!$C$46,0))+(IF(O307="X",G307*'Globals'!$C$47,0))+(IF(K307="X",G307*'Globals'!$C$49,0))+(IF(T307="X",G307*'Globals'!$C$51,0))+(IF(L307="X",G307*'Globals'!$C$50,0))</f>
        <v>0</v>
      </c>
      <c r="AL307" s="69">
        <f>IF(J307="",G307,0)</f>
        <v>0</v>
      </c>
      <c r="AM307" s="3"/>
      <c r="AN307" s="3"/>
      <c r="AO307" s="3"/>
    </row>
    <row r="308" ht="13.65" customHeight="1">
      <c r="A308" t="s" s="32">
        <v>563</v>
      </c>
      <c r="B308" t="s" s="32">
        <v>345</v>
      </c>
      <c r="C308" s="60"/>
      <c r="D308" t="s" s="32">
        <v>184</v>
      </c>
      <c r="E308" s="60"/>
      <c r="F308" s="106"/>
      <c r="G308" s="35"/>
      <c r="H308" s="35"/>
      <c r="I308" s="16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69">
        <f>IF(M308="X",IF(D308="Weeks",C308*E308*'Globals'!$C$27,C308*E308),0)</f>
        <v>0</v>
      </c>
      <c r="Y308" s="69">
        <f>IF(Q308="X",G308,0)</f>
        <v>0</v>
      </c>
      <c r="Z308" s="69">
        <f>IF(R308="X",$G308,0)</f>
        <v>0</v>
      </c>
      <c r="AA308" s="69">
        <f>IF(S308="X",$G308,0)</f>
        <v>0</v>
      </c>
      <c r="AB308" s="69">
        <f>IF(N308="X",$G308,0)</f>
        <v>0</v>
      </c>
      <c r="AC308" s="69">
        <f>IF(O308="X",$G308,0)</f>
        <v>0</v>
      </c>
      <c r="AD308" s="69">
        <f>IF(P308="X",$G308,0)</f>
        <v>0</v>
      </c>
      <c r="AE308" s="69">
        <f>IF(K308="X",$G308,0)</f>
        <v>0</v>
      </c>
      <c r="AF308" s="69">
        <f>IF(T308="X",IF(D308="Days",C308,C308*'Globals'!$C$27)*E308,0)</f>
        <v>0</v>
      </c>
      <c r="AG308" s="69">
        <f>IF(U308="X",IF($D308="Days",$C308,$C308*'Globals'!$C$27)*$E308,0)</f>
        <v>0</v>
      </c>
      <c r="AH308" s="69">
        <f>IF(V308="X",$G308,0)</f>
        <v>0</v>
      </c>
      <c r="AI308" s="69">
        <f>IF(W308="X",$G308,0)</f>
        <v>0</v>
      </c>
      <c r="AJ308" s="69">
        <f>IF(L308="X",$G308,0)</f>
        <v>0</v>
      </c>
      <c r="AK308" s="69">
        <f>(IF(Q308="X",G308*'Globals'!$C$45,0))+(IF(N308="X",G308*'Globals'!$C$46,0))+(IF(O308="X",G308*'Globals'!$C$47,0))+(IF(K308="X",G308*'Globals'!$C$49,0))+(IF(T308="X",G308*'Globals'!$C$51,0))+(IF(L308="X",G308*'Globals'!$C$50,0))</f>
        <v>0</v>
      </c>
      <c r="AL308" s="69">
        <f>IF(J308="",G308,0)</f>
        <v>0</v>
      </c>
      <c r="AM308" s="3"/>
      <c r="AN308" s="3"/>
      <c r="AO308" s="3"/>
    </row>
    <row r="309" ht="13.65" customHeight="1">
      <c r="A309" t="s" s="33">
        <v>564</v>
      </c>
      <c r="B309" t="s" s="132">
        <v>429</v>
      </c>
      <c r="C309" s="60">
        <v>1</v>
      </c>
      <c r="D309" t="s" s="32">
        <v>184</v>
      </c>
      <c r="E309" s="60"/>
      <c r="F309" s="106"/>
      <c r="G309" s="35"/>
      <c r="H309" s="13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69">
        <f>IF(M309="X",IF(D309="Weeks",C309*E309*'Globals'!$C$27,C309*E309),0)</f>
        <v>0</v>
      </c>
      <c r="Y309" s="69">
        <f>IF(Q309="X",G309,0)</f>
        <v>0</v>
      </c>
      <c r="Z309" s="69">
        <f>IF(R309="X",$G309,0)</f>
        <v>0</v>
      </c>
      <c r="AA309" s="69">
        <f>IF(S309="X",$G309,0)</f>
        <v>0</v>
      </c>
      <c r="AB309" s="69">
        <f>IF(N309="X",$G309,0)</f>
        <v>0</v>
      </c>
      <c r="AC309" s="69">
        <f>IF(O309="X",$G309,0)</f>
        <v>0</v>
      </c>
      <c r="AD309" s="69">
        <f>IF(P309="X",$G309,0)</f>
        <v>0</v>
      </c>
      <c r="AE309" s="69">
        <f>IF(K309="X",$G309,0)</f>
        <v>0</v>
      </c>
      <c r="AF309" s="69">
        <f>IF(T309="X",IF(D309="Days",C309,C309*'Globals'!$C$27)*E309,0)</f>
        <v>0</v>
      </c>
      <c r="AG309" s="69">
        <f>IF(U309="X",IF($D309="Days",$C309,$C309*'Globals'!$C$27)*$E309,0)</f>
        <v>0</v>
      </c>
      <c r="AH309" s="69">
        <f>IF(V309="X",$G309,0)</f>
        <v>0</v>
      </c>
      <c r="AI309" s="69">
        <f>IF(W309="X",$G309,0)</f>
        <v>0</v>
      </c>
      <c r="AJ309" s="69">
        <f>IF(L309="X",$G309,0)</f>
        <v>0</v>
      </c>
      <c r="AK309" s="69">
        <f>(IF(Q309="X",G309*'Globals'!$C$45,0))+(IF(N309="X",G309*'Globals'!$C$46,0))+(IF(O309="X",G309*'Globals'!$C$47,0))+(IF(K309="X",G309*'Globals'!$C$49,0))+(IF(T309="X",G309*'Globals'!$C$51,0))+(IF(L309="X",G309*'Globals'!$C$50,0))</f>
        <v>0</v>
      </c>
      <c r="AL309" s="69">
        <f>IF(J309="",G309,0)</f>
        <v>0</v>
      </c>
      <c r="AM309" s="3"/>
      <c r="AN309" s="3"/>
      <c r="AO309" s="3"/>
    </row>
    <row r="310" ht="13.65" customHeight="1">
      <c r="A310" s="107"/>
      <c r="B310" s="108"/>
      <c r="C310" s="108"/>
      <c r="D310" s="108"/>
      <c r="E310" s="108"/>
      <c r="F310" s="110"/>
      <c r="G310" s="109"/>
      <c r="H310" s="109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69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ht="13.65" customHeight="1">
      <c r="A311" s="111"/>
      <c r="B311" t="s" s="63">
        <v>565</v>
      </c>
      <c r="C311" s="64"/>
      <c r="D311" s="64"/>
      <c r="E311" s="64"/>
      <c r="F311" s="113"/>
      <c r="G311" s="113"/>
      <c r="H311" s="112">
        <v>0</v>
      </c>
      <c r="I311" s="3"/>
      <c r="J311" s="97"/>
      <c r="K311" s="98"/>
      <c r="L311" s="98"/>
      <c r="M311" s="98"/>
      <c r="N311" s="98"/>
      <c r="O311" s="98"/>
      <c r="P311" s="98"/>
      <c r="Q311" s="98"/>
      <c r="R311" s="98"/>
      <c r="S311" s="98"/>
      <c r="T311" s="98"/>
      <c r="U311" s="98"/>
      <c r="V311" s="98"/>
      <c r="W311" s="98"/>
      <c r="X311" s="98"/>
      <c r="Y311" s="98"/>
      <c r="Z311" s="98"/>
      <c r="AA311" s="98"/>
      <c r="AB311" s="98"/>
      <c r="AC311" s="98"/>
      <c r="AD311" s="98"/>
      <c r="AE311" s="98"/>
      <c r="AF311" s="98"/>
      <c r="AG311" s="98"/>
      <c r="AH311" s="98"/>
      <c r="AI311" s="98"/>
      <c r="AJ311" s="98"/>
      <c r="AK311" s="98"/>
      <c r="AL311" s="98"/>
      <c r="AM311" s="98"/>
      <c r="AN311" s="3"/>
      <c r="AO311" s="3"/>
    </row>
    <row r="312" ht="13.65" customHeight="1">
      <c r="A312" s="107"/>
      <c r="B312" s="108"/>
      <c r="C312" s="108"/>
      <c r="D312" s="108"/>
      <c r="E312" s="108"/>
      <c r="F312" s="110"/>
      <c r="G312" s="109"/>
      <c r="H312" s="109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69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ht="13.65" customHeight="1">
      <c r="A313" t="s" s="101">
        <v>72</v>
      </c>
      <c r="B313" t="s" s="101">
        <v>566</v>
      </c>
      <c r="C313" s="103"/>
      <c r="D313" s="103"/>
      <c r="E313" s="103"/>
      <c r="F313" s="104"/>
      <c r="G313" s="105"/>
      <c r="H313" s="105"/>
      <c r="I313" s="16"/>
      <c r="J313" s="97"/>
      <c r="K313" s="98"/>
      <c r="L313" s="98"/>
      <c r="M313" s="98"/>
      <c r="N313" s="98"/>
      <c r="O313" s="98"/>
      <c r="P313" s="98"/>
      <c r="Q313" s="98"/>
      <c r="R313" s="98"/>
      <c r="S313" s="98"/>
      <c r="T313" s="98"/>
      <c r="U313" s="98"/>
      <c r="V313" s="98"/>
      <c r="W313" s="98"/>
      <c r="X313" s="98"/>
      <c r="Y313" s="98"/>
      <c r="Z313" s="98"/>
      <c r="AA313" s="98"/>
      <c r="AB313" s="98"/>
      <c r="AC313" s="98"/>
      <c r="AD313" s="98"/>
      <c r="AE313" s="98"/>
      <c r="AF313" s="98"/>
      <c r="AG313" s="98"/>
      <c r="AH313" s="98"/>
      <c r="AI313" s="98"/>
      <c r="AJ313" s="98"/>
      <c r="AK313" s="98"/>
      <c r="AL313" s="98"/>
      <c r="AM313" s="98"/>
      <c r="AN313" s="3"/>
      <c r="AO313" s="3"/>
    </row>
    <row r="314" ht="13.65" customHeight="1">
      <c r="A314" t="s" s="32">
        <v>567</v>
      </c>
      <c r="B314" t="s" s="32">
        <v>568</v>
      </c>
      <c r="C314" t="s" s="32">
        <v>376</v>
      </c>
      <c r="D314" t="s" s="32">
        <v>377</v>
      </c>
      <c r="E314" s="60"/>
      <c r="F314" s="106"/>
      <c r="G314" s="35">
        <v>0</v>
      </c>
      <c r="H314" s="35"/>
      <c r="I314" s="16"/>
      <c r="J314" s="3"/>
      <c r="K314" t="s" s="71">
        <v>223</v>
      </c>
      <c r="L314" s="3"/>
      <c r="M314" t="s" s="71">
        <v>223</v>
      </c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69">
        <f>IF(M314="X",IF(D314="Weeks",C314*E314*'Globals'!$C$27,C314*E314),0)</f>
      </c>
      <c r="Y314" s="69">
        <f>IF(Q314="X",G314,0)</f>
        <v>0</v>
      </c>
      <c r="Z314" s="69">
        <f>IF(R314="X",$G314,0)</f>
        <v>0</v>
      </c>
      <c r="AA314" s="69">
        <f>IF(S314="X",$G314,0)</f>
        <v>0</v>
      </c>
      <c r="AB314" s="69">
        <f>IF(N314="X",$G314,0)</f>
        <v>0</v>
      </c>
      <c r="AC314" s="69">
        <f>IF(O314="X",$G314,0)</f>
        <v>0</v>
      </c>
      <c r="AD314" s="69">
        <f>IF(P314="X",$G314,0)</f>
        <v>0</v>
      </c>
      <c r="AE314" s="69">
        <f>IF(K314="X",$G314,0)</f>
        <v>0</v>
      </c>
      <c r="AF314" s="69">
        <f>IF(T314="X",IF(D314="Days",C314,C314*'Globals'!$C$27)*E314,0)</f>
        <v>0</v>
      </c>
      <c r="AG314" s="69">
        <f>IF(U314="X",IF($D314="Days",$C314,$C314*'Globals'!$C$27)*$E314,0)</f>
        <v>0</v>
      </c>
      <c r="AH314" s="69">
        <f>IF(V314="X",$G314,0)</f>
        <v>0</v>
      </c>
      <c r="AI314" s="69">
        <f>IF(W314="X",$G314,0)</f>
        <v>0</v>
      </c>
      <c r="AJ314" s="69">
        <f>IF(L314="X",$G314,0)</f>
        <v>0</v>
      </c>
      <c r="AK314" s="69">
        <f>(IF(Q314="X",G314*'Globals'!$C$45,0))+(IF(N314="X",G314*'Globals'!$C$46,0))+(IF(O314="X",G314*'Globals'!$C$47,0))+(IF(K314="X",G314*'Globals'!$C$49,0))+(IF(T314="X",G314*'Globals'!$C$51,0))+(IF(L314="X",G314*'Globals'!$C$50,0))</f>
        <v>0</v>
      </c>
      <c r="AL314" s="69">
        <f>IF(J314="",G314,0)</f>
        <v>0</v>
      </c>
      <c r="AM314" s="3"/>
      <c r="AN314" s="3"/>
      <c r="AO314" s="3"/>
    </row>
    <row r="315" ht="13.65" customHeight="1">
      <c r="A315" t="s" s="32">
        <v>569</v>
      </c>
      <c r="B315" t="s" s="32">
        <v>570</v>
      </c>
      <c r="C315" s="60"/>
      <c r="D315" t="s" s="32">
        <v>377</v>
      </c>
      <c r="E315" s="60"/>
      <c r="F315" s="106"/>
      <c r="G315" s="35">
        <v>0</v>
      </c>
      <c r="H315" s="35"/>
      <c r="I315" s="16"/>
      <c r="J315" s="3"/>
      <c r="K315" t="s" s="71">
        <v>223</v>
      </c>
      <c r="L315" s="3"/>
      <c r="M315" t="s" s="71">
        <v>223</v>
      </c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69">
        <f>IF(M315="X",IF(D315="Weeks",C315*E315*'Globals'!$C$27,C315*E315),0)</f>
        <v>0</v>
      </c>
      <c r="Y315" s="69">
        <f>IF(Q315="X",G315,0)</f>
        <v>0</v>
      </c>
      <c r="Z315" s="69">
        <f>IF(R315="X",$G315,0)</f>
        <v>0</v>
      </c>
      <c r="AA315" s="69">
        <f>IF(S315="X",$G315,0)</f>
        <v>0</v>
      </c>
      <c r="AB315" s="69">
        <f>IF(N315="X",$G315,0)</f>
        <v>0</v>
      </c>
      <c r="AC315" s="69">
        <f>IF(O315="X",$G315,0)</f>
        <v>0</v>
      </c>
      <c r="AD315" s="69">
        <f>IF(P315="X",$G315,0)</f>
        <v>0</v>
      </c>
      <c r="AE315" s="69">
        <f>IF(K315="X",$G315,0)</f>
        <v>0</v>
      </c>
      <c r="AF315" s="69">
        <f>IF(T315="X",IF(D315="Days",C315,C315*'Globals'!$C$27)*E315,0)</f>
        <v>0</v>
      </c>
      <c r="AG315" s="69">
        <f>IF(U315="X",IF($D315="Days",$C315,$C315*'Globals'!$C$27)*$E315,0)</f>
        <v>0</v>
      </c>
      <c r="AH315" s="69">
        <f>IF(V315="X",$G315,0)</f>
        <v>0</v>
      </c>
      <c r="AI315" s="69">
        <f>IF(W315="X",$G315,0)</f>
        <v>0</v>
      </c>
      <c r="AJ315" s="69">
        <f>IF(L315="X",$G315,0)</f>
        <v>0</v>
      </c>
      <c r="AK315" s="69">
        <f>(IF(Q315="X",G315*'Globals'!$C$45,0))+(IF(N315="X",G315*'Globals'!$C$46,0))+(IF(O315="X",G315*'Globals'!$C$47,0))+(IF(K315="X",G315*'Globals'!$C$49,0))+(IF(T315="X",G315*'Globals'!$C$51,0))+(IF(L315="X",G315*'Globals'!$C$50,0))</f>
        <v>0</v>
      </c>
      <c r="AL315" s="69">
        <f>IF(J315="",G315,0)</f>
        <v>0</v>
      </c>
      <c r="AM315" s="3"/>
      <c r="AN315" s="3"/>
      <c r="AO315" s="3"/>
    </row>
    <row r="316" ht="13.65" customHeight="1">
      <c r="A316" t="s" s="32">
        <v>571</v>
      </c>
      <c r="B316" t="s" s="32">
        <v>572</v>
      </c>
      <c r="C316" t="s" s="32">
        <v>240</v>
      </c>
      <c r="D316" t="s" s="32">
        <v>377</v>
      </c>
      <c r="E316" s="60"/>
      <c r="F316" t="s" s="32">
        <v>240</v>
      </c>
      <c r="G316" s="35"/>
      <c r="H316" s="35"/>
      <c r="I316" s="16"/>
      <c r="J316" s="3"/>
      <c r="K316" t="s" s="71">
        <v>223</v>
      </c>
      <c r="L316" s="3"/>
      <c r="M316" t="s" s="71">
        <v>223</v>
      </c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69">
        <f>IF(M316="X",IF(D316="Weeks",C316*E316*'Globals'!$C$27,C316*E316),0)</f>
      </c>
      <c r="Y316" s="69">
        <f>IF(Q316="X",G316,0)</f>
        <v>0</v>
      </c>
      <c r="Z316" s="69">
        <f>IF(R316="X",$G316,0)</f>
        <v>0</v>
      </c>
      <c r="AA316" s="69">
        <f>IF(S316="X",$G316,0)</f>
        <v>0</v>
      </c>
      <c r="AB316" s="69">
        <f>IF(N316="X",$G316,0)</f>
        <v>0</v>
      </c>
      <c r="AC316" s="69">
        <f>IF(O316="X",$G316,0)</f>
        <v>0</v>
      </c>
      <c r="AD316" s="69">
        <f>IF(P316="X",$G316,0)</f>
        <v>0</v>
      </c>
      <c r="AE316" s="69">
        <f>IF(K316="X",$G316,0)</f>
        <v>0</v>
      </c>
      <c r="AF316" s="69">
        <f>IF(T316="X",IF(D316="Days",C316,C316*'Globals'!$C$27)*E316,0)</f>
        <v>0</v>
      </c>
      <c r="AG316" s="69">
        <f>IF(U316="X",IF($D316="Days",$C316,$C316*'Globals'!$C$27)*$E316,0)</f>
        <v>0</v>
      </c>
      <c r="AH316" s="69">
        <f>IF(V316="X",$G316,0)</f>
        <v>0</v>
      </c>
      <c r="AI316" s="69">
        <f>IF(W316="X",$G316,0)</f>
        <v>0</v>
      </c>
      <c r="AJ316" s="69">
        <f>IF(L316="X",$G316,0)</f>
        <v>0</v>
      </c>
      <c r="AK316" s="69">
        <f>(IF(Q316="X",G316*'Globals'!$C$45,0))+(IF(N316="X",G316*'Globals'!$C$46,0))+(IF(O316="X",G316*'Globals'!$C$47,0))+(IF(K316="X",G316*'Globals'!$C$49,0))+(IF(T316="X",G316*'Globals'!$C$51,0))+(IF(L316="X",G316*'Globals'!$C$50,0))</f>
        <v>0</v>
      </c>
      <c r="AL316" s="69">
        <f>IF(J316="",G316,0)</f>
        <v>0</v>
      </c>
      <c r="AM316" s="3"/>
      <c r="AN316" s="3"/>
      <c r="AO316" s="3"/>
    </row>
    <row r="317" ht="13.65" customHeight="1">
      <c r="A317" t="s" s="32">
        <v>573</v>
      </c>
      <c r="B317" t="s" s="32">
        <v>574</v>
      </c>
      <c r="C317" t="s" s="32">
        <v>240</v>
      </c>
      <c r="D317" t="s" s="32">
        <v>377</v>
      </c>
      <c r="E317" s="60"/>
      <c r="F317" t="s" s="32">
        <v>240</v>
      </c>
      <c r="G317" t="s" s="32">
        <v>240</v>
      </c>
      <c r="H317" s="35"/>
      <c r="I317" s="16"/>
      <c r="J317" s="3"/>
      <c r="K317" t="s" s="71">
        <v>223</v>
      </c>
      <c r="L317" s="3"/>
      <c r="M317" t="s" s="71">
        <v>223</v>
      </c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69">
        <f>IF(M317="X",IF(D317="Weeks",C317*E317*'Globals'!$C$27,C317*E317),0)</f>
      </c>
      <c r="Y317" s="69">
        <f>IF(Q317="X",G317,0)</f>
        <v>0</v>
      </c>
      <c r="Z317" s="69">
        <f>IF(R317="X",$G317,0)</f>
        <v>0</v>
      </c>
      <c r="AA317" s="69">
        <f>IF(S317="X",$G317,0)</f>
        <v>0</v>
      </c>
      <c r="AB317" s="69">
        <f>IF(N317="X",$G317,0)</f>
        <v>0</v>
      </c>
      <c r="AC317" s="69">
        <f>IF(O317="X",$G317,0)</f>
        <v>0</v>
      </c>
      <c r="AD317" s="69">
        <f>IF(P317="X",$G317,0)</f>
        <v>0</v>
      </c>
      <c r="AE317" t="s" s="71">
        <f>IF(K317="X",$G317,0)</f>
        <v>240</v>
      </c>
      <c r="AF317" s="69">
        <f>IF(T317="X",IF(D317="Days",C317,C317*'Globals'!$C$27)*E317,0)</f>
        <v>0</v>
      </c>
      <c r="AG317" s="69">
        <f>IF(U317="X",IF($D317="Days",$C317,$C317*'Globals'!$C$27)*$E317,0)</f>
        <v>0</v>
      </c>
      <c r="AH317" s="69">
        <f>IF(V317="X",$G317,0)</f>
        <v>0</v>
      </c>
      <c r="AI317" s="69">
        <f>IF(W317="X",$G317,0)</f>
        <v>0</v>
      </c>
      <c r="AJ317" s="69">
        <f>IF(L317="X",$G317,0)</f>
        <v>0</v>
      </c>
      <c r="AK317" s="69">
        <f>(IF(Q317="X",G317*'Globals'!$C$45,0))+(IF(N317="X",G317*'Globals'!$C$46,0))+(IF(O317="X",G317*'Globals'!$C$47,0))+(IF(K317="X",G317*'Globals'!$C$49,0))+(IF(T317="X",G317*'Globals'!$C$51,0))+(IF(L317="X",G317*'Globals'!$C$50,0))</f>
      </c>
      <c r="AL317" t="s" s="71">
        <f>IF(J317="",G317,0)</f>
        <v>240</v>
      </c>
      <c r="AM317" s="3"/>
      <c r="AN317" s="3"/>
      <c r="AO317" s="3"/>
    </row>
    <row r="318" ht="13.65" customHeight="1">
      <c r="A318" t="s" s="32">
        <v>575</v>
      </c>
      <c r="B318" t="s" s="32">
        <v>576</v>
      </c>
      <c r="C318" s="60"/>
      <c r="D318" t="s" s="32">
        <v>377</v>
      </c>
      <c r="E318" s="60"/>
      <c r="F318" s="106"/>
      <c r="G318" s="35"/>
      <c r="H318" s="35"/>
      <c r="I318" s="16"/>
      <c r="J318" s="3"/>
      <c r="K318" t="s" s="71">
        <v>223</v>
      </c>
      <c r="L318" s="3"/>
      <c r="M318" t="s" s="71">
        <v>223</v>
      </c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69">
        <f>IF(M318="X",IF(D318="Weeks",C318*E318*'Globals'!$C$27,C318*E318),0)</f>
        <v>0</v>
      </c>
      <c r="Y318" s="69">
        <f>IF(Q318="X",G318,0)</f>
        <v>0</v>
      </c>
      <c r="Z318" s="69">
        <f>IF(R318="X",$G318,0)</f>
        <v>0</v>
      </c>
      <c r="AA318" s="69">
        <f>IF(S318="X",$G318,0)</f>
        <v>0</v>
      </c>
      <c r="AB318" s="69">
        <f>IF(N318="X",$G318,0)</f>
        <v>0</v>
      </c>
      <c r="AC318" s="69">
        <f>IF(O318="X",$G318,0)</f>
        <v>0</v>
      </c>
      <c r="AD318" s="69">
        <f>IF(P318="X",$G318,0)</f>
        <v>0</v>
      </c>
      <c r="AE318" s="69">
        <f>IF(K318="X",$G318,0)</f>
        <v>0</v>
      </c>
      <c r="AF318" s="69">
        <f>IF(T318="X",IF(D318="Days",C318,C318*'Globals'!$C$27)*E318,0)</f>
        <v>0</v>
      </c>
      <c r="AG318" s="69">
        <f>IF(U318="X",IF($D318="Days",$C318,$C318*'Globals'!$C$27)*$E318,0)</f>
        <v>0</v>
      </c>
      <c r="AH318" s="69">
        <f>IF(V318="X",$G318,0)</f>
        <v>0</v>
      </c>
      <c r="AI318" s="69">
        <f>IF(W318="X",$G318,0)</f>
        <v>0</v>
      </c>
      <c r="AJ318" s="69">
        <f>IF(L318="X",$G318,0)</f>
        <v>0</v>
      </c>
      <c r="AK318" s="69">
        <f>(IF(Q318="X",G318*'Globals'!$C$45,0))+(IF(N318="X",G318*'Globals'!$C$46,0))+(IF(O318="X",G318*'Globals'!$C$47,0))+(IF(K318="X",G318*'Globals'!$C$49,0))+(IF(T318="X",G318*'Globals'!$C$51,0))+(IF(L318="X",G318*'Globals'!$C$50,0))</f>
        <v>0</v>
      </c>
      <c r="AL318" s="69">
        <f>IF(J318="",G318,0)</f>
        <v>0</v>
      </c>
      <c r="AM318" s="3"/>
      <c r="AN318" s="3"/>
      <c r="AO318" s="3"/>
    </row>
    <row r="319" ht="13.65" customHeight="1">
      <c r="A319" t="s" s="32">
        <v>577</v>
      </c>
      <c r="B319" t="s" s="32">
        <v>578</v>
      </c>
      <c r="C319" t="s" s="32">
        <v>240</v>
      </c>
      <c r="D319" t="s" s="32">
        <v>377</v>
      </c>
      <c r="E319" s="60"/>
      <c r="F319" t="s" s="32">
        <v>240</v>
      </c>
      <c r="G319" t="s" s="32">
        <v>240</v>
      </c>
      <c r="H319" s="35"/>
      <c r="I319" s="16"/>
      <c r="J319" s="3"/>
      <c r="K319" t="s" s="71">
        <v>223</v>
      </c>
      <c r="L319" s="3"/>
      <c r="M319" t="s" s="71">
        <v>223</v>
      </c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69">
        <f>IF(M319="X",IF(D319="Weeks",C319*E319*'Globals'!$C$27,C319*E319),0)</f>
      </c>
      <c r="Y319" s="69">
        <f>IF(Q319="X",G319,0)</f>
        <v>0</v>
      </c>
      <c r="Z319" s="69">
        <f>IF(R319="X",$G319,0)</f>
        <v>0</v>
      </c>
      <c r="AA319" s="69">
        <f>IF(S319="X",$G319,0)</f>
        <v>0</v>
      </c>
      <c r="AB319" s="69">
        <f>IF(N319="X",$G319,0)</f>
        <v>0</v>
      </c>
      <c r="AC319" s="69">
        <f>IF(O319="X",$G319,0)</f>
        <v>0</v>
      </c>
      <c r="AD319" s="69">
        <f>IF(P319="X",$G319,0)</f>
        <v>0</v>
      </c>
      <c r="AE319" t="s" s="71">
        <f>IF(K319="X",$G319,0)</f>
        <v>240</v>
      </c>
      <c r="AF319" s="69">
        <f>IF(T319="X",IF(D319="Days",C319,C319*'Globals'!$C$27)*E319,0)</f>
        <v>0</v>
      </c>
      <c r="AG319" s="69">
        <f>IF(U319="X",IF($D319="Days",$C319,$C319*'Globals'!$C$27)*$E319,0)</f>
        <v>0</v>
      </c>
      <c r="AH319" s="69">
        <f>IF(V319="X",$G319,0)</f>
        <v>0</v>
      </c>
      <c r="AI319" s="69">
        <f>IF(W319="X",$G319,0)</f>
        <v>0</v>
      </c>
      <c r="AJ319" s="69">
        <f>IF(L319="X",$G319,0)</f>
        <v>0</v>
      </c>
      <c r="AK319" s="69">
        <f>(IF(Q319="X",G319*'Globals'!$C$45,0))+(IF(N319="X",G319*'Globals'!$C$46,0))+(IF(O319="X",G319*'Globals'!$C$47,0))+(IF(K319="X",G319*'Globals'!$C$49,0))+(IF(T319="X",G319*'Globals'!$C$51,0))+(IF(L319="X",G319*'Globals'!$C$50,0))</f>
      </c>
      <c r="AL319" t="s" s="71">
        <f>IF(J319="",G319,0)</f>
        <v>240</v>
      </c>
      <c r="AM319" s="3"/>
      <c r="AN319" s="3"/>
      <c r="AO319" s="3"/>
    </row>
    <row r="320" ht="13.65" customHeight="1">
      <c r="A320" t="s" s="32">
        <v>579</v>
      </c>
      <c r="B320" t="s" s="32">
        <v>345</v>
      </c>
      <c r="C320" s="60"/>
      <c r="D320" t="s" s="32">
        <v>222</v>
      </c>
      <c r="E320" s="60"/>
      <c r="F320" s="106"/>
      <c r="G320" s="35">
        <v>0</v>
      </c>
      <c r="H320" s="35"/>
      <c r="I320" s="16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69">
        <f>IF(M320="X",IF(D320="Weeks",C320*E320*'Globals'!$C$27,C320*E320),0)</f>
        <v>0</v>
      </c>
      <c r="Y320" s="69">
        <f>IF(Q320="X",G320,0)</f>
        <v>0</v>
      </c>
      <c r="Z320" s="69">
        <f>IF(R320="X",$G320,0)</f>
        <v>0</v>
      </c>
      <c r="AA320" s="69">
        <f>IF(S320="X",$G320,0)</f>
        <v>0</v>
      </c>
      <c r="AB320" s="69">
        <f>IF(N320="X",$G320,0)</f>
        <v>0</v>
      </c>
      <c r="AC320" s="69">
        <f>IF(O320="X",$G320,0)</f>
        <v>0</v>
      </c>
      <c r="AD320" s="69">
        <f>IF(P320="X",$G320,0)</f>
        <v>0</v>
      </c>
      <c r="AE320" s="69">
        <f>IF(K320="X",$G320,0)</f>
        <v>0</v>
      </c>
      <c r="AF320" s="69">
        <f>IF(T320="X",IF(D320="Days",C320,C320*'Globals'!$C$27)*E320,0)</f>
        <v>0</v>
      </c>
      <c r="AG320" s="69">
        <f>IF(U320="X",IF($D320="Days",$C320,$C320*'Globals'!$C$27)*$E320,0)</f>
        <v>0</v>
      </c>
      <c r="AH320" s="69">
        <f>IF(V320="X",$G320,0)</f>
        <v>0</v>
      </c>
      <c r="AI320" s="69">
        <f>IF(W320="X",$G320,0)</f>
        <v>0</v>
      </c>
      <c r="AJ320" s="69">
        <f>IF(L320="X",$G320,0)</f>
        <v>0</v>
      </c>
      <c r="AK320" s="69">
        <f>(IF(Q320="X",G320*'Globals'!$C$45,0))+(IF(N320="X",G320*'Globals'!$C$46,0))+(IF(O320="X",G320*'Globals'!$C$47,0))+(IF(K320="X",G320*'Globals'!$C$49,0))+(IF(T320="X",G320*'Globals'!$C$51,0))+(IF(L320="X",G320*'Globals'!$C$50,0))</f>
        <v>0</v>
      </c>
      <c r="AL320" s="69">
        <f>IF(J320="",G320,0)</f>
        <v>0</v>
      </c>
      <c r="AM320" s="3"/>
      <c r="AN320" s="3"/>
      <c r="AO320" s="3"/>
    </row>
    <row r="321" ht="13.65" customHeight="1">
      <c r="A321" s="108"/>
      <c r="B321" s="108"/>
      <c r="C321" s="108"/>
      <c r="D321" s="108"/>
      <c r="E321" s="108"/>
      <c r="F321" s="110"/>
      <c r="G321" s="109"/>
      <c r="H321" s="109"/>
      <c r="I321" s="3"/>
      <c r="J321" s="73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  <c r="AB321" s="69"/>
      <c r="AC321" s="69"/>
      <c r="AD321" s="69"/>
      <c r="AE321" s="69"/>
      <c r="AF321" s="69"/>
      <c r="AG321" s="69"/>
      <c r="AH321" s="69"/>
      <c r="AI321" s="69"/>
      <c r="AJ321" s="69"/>
      <c r="AK321" s="69"/>
      <c r="AL321" s="69"/>
      <c r="AM321" s="69"/>
      <c r="AN321" s="3"/>
      <c r="AO321" s="3"/>
    </row>
    <row r="322" ht="13.65" customHeight="1">
      <c r="A322" s="111"/>
      <c r="B322" t="s" s="63">
        <v>580</v>
      </c>
      <c r="C322" s="64"/>
      <c r="D322" s="64"/>
      <c r="E322" s="64"/>
      <c r="F322" s="113"/>
      <c r="G322" s="108"/>
      <c r="H322" s="112">
        <v>0</v>
      </c>
      <c r="I322" s="3"/>
      <c r="J322" s="97"/>
      <c r="K322" s="98"/>
      <c r="L322" s="98"/>
      <c r="M322" s="98"/>
      <c r="N322" s="98"/>
      <c r="O322" s="98"/>
      <c r="P322" s="98"/>
      <c r="Q322" s="98"/>
      <c r="R322" s="98"/>
      <c r="S322" s="98"/>
      <c r="T322" s="98"/>
      <c r="U322" s="98"/>
      <c r="V322" s="98"/>
      <c r="W322" s="98"/>
      <c r="X322" s="98"/>
      <c r="Y322" s="98"/>
      <c r="Z322" s="98"/>
      <c r="AA322" s="98"/>
      <c r="AB322" s="98"/>
      <c r="AC322" s="98"/>
      <c r="AD322" s="98"/>
      <c r="AE322" s="98"/>
      <c r="AF322" s="98"/>
      <c r="AG322" s="98"/>
      <c r="AH322" s="98"/>
      <c r="AI322" s="98"/>
      <c r="AJ322" s="98"/>
      <c r="AK322" s="98"/>
      <c r="AL322" s="98"/>
      <c r="AM322" s="98"/>
      <c r="AN322" s="3"/>
      <c r="AO322" s="3"/>
    </row>
    <row r="323" ht="13.65" customHeight="1">
      <c r="A323" s="111"/>
      <c r="B323" s="64"/>
      <c r="C323" s="64"/>
      <c r="D323" s="64"/>
      <c r="E323" s="64"/>
      <c r="F323" s="113"/>
      <c r="G323" s="64"/>
      <c r="H323" s="112"/>
      <c r="I323" s="3"/>
      <c r="J323" s="97"/>
      <c r="K323" s="98"/>
      <c r="L323" s="98"/>
      <c r="M323" s="98"/>
      <c r="N323" s="98"/>
      <c r="O323" s="98"/>
      <c r="P323" s="98"/>
      <c r="Q323" s="98"/>
      <c r="R323" s="98"/>
      <c r="S323" s="98"/>
      <c r="T323" s="98"/>
      <c r="U323" s="98"/>
      <c r="V323" s="98"/>
      <c r="W323" s="98"/>
      <c r="X323" s="98"/>
      <c r="Y323" s="98"/>
      <c r="Z323" s="98"/>
      <c r="AA323" s="98"/>
      <c r="AB323" s="98"/>
      <c r="AC323" s="98"/>
      <c r="AD323" s="98"/>
      <c r="AE323" s="98"/>
      <c r="AF323" s="98"/>
      <c r="AG323" s="98"/>
      <c r="AH323" s="98"/>
      <c r="AI323" s="98"/>
      <c r="AJ323" s="98"/>
      <c r="AK323" s="98"/>
      <c r="AL323" s="98"/>
      <c r="AM323" s="98"/>
      <c r="AN323" s="131"/>
      <c r="AO323" s="3"/>
    </row>
    <row r="324" ht="13.65" customHeight="1">
      <c r="A324" t="s" s="101">
        <v>74</v>
      </c>
      <c r="B324" t="s" s="101">
        <v>581</v>
      </c>
      <c r="C324" s="103"/>
      <c r="D324" s="103"/>
      <c r="E324" s="103"/>
      <c r="F324" s="104"/>
      <c r="G324" s="105"/>
      <c r="H324" s="105"/>
      <c r="I324" s="16"/>
      <c r="J324" s="97"/>
      <c r="K324" s="98"/>
      <c r="L324" s="98"/>
      <c r="M324" s="98"/>
      <c r="N324" s="98"/>
      <c r="O324" s="98"/>
      <c r="P324" s="98"/>
      <c r="Q324" s="98"/>
      <c r="R324" s="98"/>
      <c r="S324" s="98"/>
      <c r="T324" s="98"/>
      <c r="U324" s="98"/>
      <c r="V324" s="98"/>
      <c r="W324" s="98"/>
      <c r="X324" s="98"/>
      <c r="Y324" s="98"/>
      <c r="Z324" s="98"/>
      <c r="AA324" s="98"/>
      <c r="AB324" s="98"/>
      <c r="AC324" s="98"/>
      <c r="AD324" s="98"/>
      <c r="AE324" s="98"/>
      <c r="AF324" s="98"/>
      <c r="AG324" s="98"/>
      <c r="AH324" s="98"/>
      <c r="AI324" s="98"/>
      <c r="AJ324" s="98"/>
      <c r="AK324" s="98"/>
      <c r="AL324" s="98"/>
      <c r="AM324" s="98"/>
      <c r="AN324" s="3"/>
      <c r="AO324" s="3"/>
    </row>
    <row r="325" ht="13.65" customHeight="1">
      <c r="A325" t="s" s="32">
        <v>582</v>
      </c>
      <c r="B325" t="s" s="32">
        <v>583</v>
      </c>
      <c r="C325" t="s" s="32">
        <v>240</v>
      </c>
      <c r="D325" t="s" s="32">
        <v>228</v>
      </c>
      <c r="E325" s="60"/>
      <c r="F325" t="s" s="32">
        <v>240</v>
      </c>
      <c r="G325" t="s" s="32">
        <v>240</v>
      </c>
      <c r="H325" s="35"/>
      <c r="I325" s="16"/>
      <c r="J325" s="3"/>
      <c r="K325" t="s" s="71">
        <v>223</v>
      </c>
      <c r="L325" s="3"/>
      <c r="M325" t="s" s="71">
        <v>223</v>
      </c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69">
        <f>IF(M325="X",IF(D325="Weeks",C325*E325*'Globals'!$C$27,C325*E325),0)</f>
      </c>
      <c r="Y325" s="69">
        <f>IF(Q325="X",G325,0)</f>
        <v>0</v>
      </c>
      <c r="Z325" s="69">
        <f>IF(R325="X",$G325,0)</f>
        <v>0</v>
      </c>
      <c r="AA325" s="69">
        <f>IF(S325="X",$G325,0)</f>
        <v>0</v>
      </c>
      <c r="AB325" s="69">
        <f>IF(N325="X",$G325,0)</f>
        <v>0</v>
      </c>
      <c r="AC325" s="69">
        <f>IF(O325="X",$G325,0)</f>
        <v>0</v>
      </c>
      <c r="AD325" s="69">
        <f>IF(P325="X",$G325,0)</f>
        <v>0</v>
      </c>
      <c r="AE325" t="s" s="71">
        <f>IF(K325="X",$G325,0)</f>
        <v>240</v>
      </c>
      <c r="AF325" s="69">
        <f>IF(T325="X",IF(D325="Days",C325,C325*'Globals'!$C$27)*E325,0)</f>
        <v>0</v>
      </c>
      <c r="AG325" s="69">
        <f>IF(U325="X",IF($D325="Days",$C325,$C325*'Globals'!$C$27)*$E325,0)</f>
        <v>0</v>
      </c>
      <c r="AH325" s="69">
        <f>IF(V325="X",$G325,0)</f>
        <v>0</v>
      </c>
      <c r="AI325" s="69">
        <f>IF(W325="X",$G325,0)</f>
        <v>0</v>
      </c>
      <c r="AJ325" s="69">
        <f>IF(L325="X",$G325,0)</f>
        <v>0</v>
      </c>
      <c r="AK325" s="69">
        <f>(IF(Q325="X",G325*'Globals'!$C$45,0))+(IF(N325="X",G325*'Globals'!$C$46,0))+(IF(O325="X",G325*'Globals'!$C$47,0))+(IF(K325="X",G325*'Globals'!$C$49,0))+(IF(T325="X",G325*'Globals'!$C$51,0))+(IF(L325="X",G325*'Globals'!$C$50,0))</f>
      </c>
      <c r="AL325" t="s" s="71">
        <f>IF(J325="",G325,0)</f>
        <v>240</v>
      </c>
      <c r="AM325" s="3"/>
      <c r="AN325" s="3"/>
      <c r="AO325" s="3"/>
    </row>
    <row r="326" ht="13.65" customHeight="1">
      <c r="A326" t="s" s="32">
        <v>584</v>
      </c>
      <c r="B326" t="s" s="32">
        <v>585</v>
      </c>
      <c r="C326" s="60"/>
      <c r="D326" t="s" s="32">
        <v>228</v>
      </c>
      <c r="E326" s="60"/>
      <c r="F326" s="106"/>
      <c r="G326" s="35">
        <v>0</v>
      </c>
      <c r="H326" s="35"/>
      <c r="I326" s="16"/>
      <c r="J326" s="3"/>
      <c r="K326" t="s" s="71">
        <v>223</v>
      </c>
      <c r="L326" s="3"/>
      <c r="M326" t="s" s="71">
        <v>223</v>
      </c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69">
        <f>IF(M326="X",IF(D326="Weeks",C326*E326*'Globals'!$C$27,C326*E326),0)</f>
        <v>0</v>
      </c>
      <c r="Y326" s="69">
        <f>IF(Q326="X",G326,0)</f>
        <v>0</v>
      </c>
      <c r="Z326" s="69">
        <f>IF(R326="X",$G326,0)</f>
        <v>0</v>
      </c>
      <c r="AA326" s="69">
        <f>IF(S326="X",$G326,0)</f>
        <v>0</v>
      </c>
      <c r="AB326" s="69">
        <f>IF(N326="X",$G326,0)</f>
        <v>0</v>
      </c>
      <c r="AC326" s="69">
        <f>IF(O326="X",$G326,0)</f>
        <v>0</v>
      </c>
      <c r="AD326" s="69">
        <f>IF(P326="X",$G326,0)</f>
        <v>0</v>
      </c>
      <c r="AE326" s="69">
        <f>IF(K326="X",$G326,0)</f>
        <v>0</v>
      </c>
      <c r="AF326" s="69">
        <f>IF(T326="X",IF(D326="Days",C326,C326*'Globals'!$C$27)*E326,0)</f>
        <v>0</v>
      </c>
      <c r="AG326" s="69">
        <f>IF(U326="X",IF($D326="Days",$C326,$C326*'Globals'!$C$27)*$E326,0)</f>
        <v>0</v>
      </c>
      <c r="AH326" s="69">
        <f>IF(V326="X",$G326,0)</f>
        <v>0</v>
      </c>
      <c r="AI326" s="69">
        <f>IF(W326="X",$G326,0)</f>
        <v>0</v>
      </c>
      <c r="AJ326" s="69">
        <f>IF(L326="X",$G326,0)</f>
        <v>0</v>
      </c>
      <c r="AK326" s="69">
        <f>(IF(Q326="X",G326*'Globals'!$C$45,0))+(IF(N326="X",G326*'Globals'!$C$46,0))+(IF(O326="X",G326*'Globals'!$C$47,0))+(IF(K326="X",G326*'Globals'!$C$49,0))+(IF(T326="X",G326*'Globals'!$C$51,0))+(IF(L326="X",G326*'Globals'!$C$50,0))</f>
        <v>0</v>
      </c>
      <c r="AL326" s="69">
        <f>IF(J326="",G326,0)</f>
        <v>0</v>
      </c>
      <c r="AM326" s="3"/>
      <c r="AN326" s="67"/>
      <c r="AO326" s="3"/>
    </row>
    <row r="327" ht="13.65" customHeight="1">
      <c r="A327" t="s" s="32">
        <v>586</v>
      </c>
      <c r="B327" t="s" s="32">
        <v>587</v>
      </c>
      <c r="C327" s="60"/>
      <c r="D327" t="s" s="32">
        <v>228</v>
      </c>
      <c r="E327" s="60"/>
      <c r="F327" s="106"/>
      <c r="G327" s="35"/>
      <c r="H327" s="35"/>
      <c r="I327" s="16"/>
      <c r="J327" s="3"/>
      <c r="K327" t="s" s="71">
        <v>223</v>
      </c>
      <c r="L327" s="3"/>
      <c r="M327" t="s" s="71">
        <v>223</v>
      </c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72"/>
      <c r="Y327" s="69">
        <f>IF(Q327="X",G327,0)</f>
        <v>0</v>
      </c>
      <c r="Z327" s="69">
        <f>IF(R327="X",$G327,0)</f>
        <v>0</v>
      </c>
      <c r="AA327" s="69">
        <f>IF(S327="X",$G327,0)</f>
        <v>0</v>
      </c>
      <c r="AB327" s="69">
        <f>IF(N327="X",$G327,0)</f>
        <v>0</v>
      </c>
      <c r="AC327" s="69">
        <f>IF(O327="X",$G327,0)</f>
        <v>0</v>
      </c>
      <c r="AD327" s="69">
        <f>IF(P327="X",$G327,0)</f>
        <v>0</v>
      </c>
      <c r="AE327" s="69">
        <f>IF(K327="X",$G327,0)</f>
        <v>0</v>
      </c>
      <c r="AF327" s="69">
        <f>IF(T327="X",IF(D327="Days",C327,C327*'Globals'!$C$27)*E327,0)</f>
        <v>0</v>
      </c>
      <c r="AG327" s="69">
        <f>IF(U327="X",IF($D327="Days",$C327,$C327*'Globals'!$C$27)*$E327,0)</f>
        <v>0</v>
      </c>
      <c r="AH327" s="69">
        <f>IF(V327="X",$G327,0)</f>
        <v>0</v>
      </c>
      <c r="AI327" s="69">
        <f>IF(W327="X",$G327,0)</f>
        <v>0</v>
      </c>
      <c r="AJ327" s="69">
        <f>IF(L327="X",$G327,0)</f>
        <v>0</v>
      </c>
      <c r="AK327" s="69">
        <f>(IF(Q327="X",G327*'Globals'!$C$45,0))+(IF(N327="X",G327*'Globals'!$C$46,0))+(IF(O327="X",G327*'Globals'!$C$47,0))+(IF(K327="X",G327*'Globals'!$C$49,0))+(IF(T327="X",G327*'Globals'!$C$51,0))+(IF(L327="X",G327*'Globals'!$C$50,0))</f>
        <v>0</v>
      </c>
      <c r="AL327" s="69">
        <f>IF(J327="",G327,0)</f>
        <v>0</v>
      </c>
      <c r="AM327" s="3"/>
      <c r="AN327" s="67"/>
      <c r="AO327" s="3"/>
    </row>
    <row r="328" ht="13.65" customHeight="1">
      <c r="A328" t="s" s="32">
        <v>588</v>
      </c>
      <c r="B328" t="s" s="32">
        <v>589</v>
      </c>
      <c r="C328" s="60"/>
      <c r="D328" t="s" s="32">
        <v>228</v>
      </c>
      <c r="E328" s="60"/>
      <c r="F328" s="106"/>
      <c r="G328" s="35"/>
      <c r="H328" s="35"/>
      <c r="I328" s="16"/>
      <c r="J328" s="3"/>
      <c r="K328" t="s" s="71">
        <v>223</v>
      </c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69">
        <f>IF(M327="X",IF(D328="Weeks",C328*E328*'Globals'!$C$27,C328*E328),0)</f>
        <v>0</v>
      </c>
      <c r="Y328" s="69">
        <f>IF(Q328="X",G328,0)</f>
        <v>0</v>
      </c>
      <c r="Z328" s="69">
        <f>IF(R328="X",$G328,0)</f>
        <v>0</v>
      </c>
      <c r="AA328" s="69">
        <f>IF(S328="X",$G328,0)</f>
        <v>0</v>
      </c>
      <c r="AB328" s="69">
        <f>IF(N328="X",$G328,0)</f>
        <v>0</v>
      </c>
      <c r="AC328" s="69">
        <f>IF(O328="X",$G328,0)</f>
        <v>0</v>
      </c>
      <c r="AD328" s="69">
        <f>IF(P328="X",$G328,0)</f>
        <v>0</v>
      </c>
      <c r="AE328" s="69">
        <f>IF(K328="X",$G328,0)</f>
        <v>0</v>
      </c>
      <c r="AF328" s="69">
        <f>IF(T328="X",IF(D328="Days",C328,C328*'Globals'!$C$27)*E328,0)</f>
        <v>0</v>
      </c>
      <c r="AG328" s="69">
        <f>IF(U328="X",IF($D328="Days",$C328,$C328*'Globals'!$C$27)*$E328,0)</f>
        <v>0</v>
      </c>
      <c r="AH328" s="69">
        <f>IF(V328="X",$G328,0)</f>
        <v>0</v>
      </c>
      <c r="AI328" s="69">
        <f>IF(W328="X",$G328,0)</f>
        <v>0</v>
      </c>
      <c r="AJ328" s="69">
        <f>IF(L328="X",$G328,0)</f>
        <v>0</v>
      </c>
      <c r="AK328" s="69">
        <f>(IF(Q328="X",G328*'Globals'!$C$45,0))+(IF(N328="X",G328*'Globals'!$C$46,0))+(IF(O328="X",G328*'Globals'!$C$47,0))+(IF(K328="X",G328*'Globals'!$C$49,0))+(IF(T328="X",G328*'Globals'!$C$51,0))+(IF(L328="X",G328*'Globals'!$C$50,0))</f>
        <v>0</v>
      </c>
      <c r="AL328" s="69">
        <f>IF(J328="",G328,0)</f>
        <v>0</v>
      </c>
      <c r="AM328" s="3"/>
      <c r="AN328" s="67"/>
      <c r="AO328" s="3"/>
    </row>
    <row r="329" ht="13.65" customHeight="1">
      <c r="A329" t="s" s="32">
        <v>590</v>
      </c>
      <c r="B329" t="s" s="32">
        <v>591</v>
      </c>
      <c r="C329" s="60"/>
      <c r="D329" t="s" s="32">
        <v>228</v>
      </c>
      <c r="E329" s="60"/>
      <c r="F329" s="106"/>
      <c r="G329" s="35"/>
      <c r="H329" s="35"/>
      <c r="I329" s="16"/>
      <c r="J329" s="3"/>
      <c r="K329" t="s" s="71">
        <v>223</v>
      </c>
      <c r="L329" s="3"/>
      <c r="M329" t="s" s="71">
        <v>223</v>
      </c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69">
        <f>IF(M329="X",IF(D329="Weeks",C329*E329*'Globals'!$C$27,C329*E329),0)</f>
        <v>0</v>
      </c>
      <c r="Y329" s="69">
        <f>IF(Q329="X",G329,0)</f>
        <v>0</v>
      </c>
      <c r="Z329" s="69">
        <f>IF(R329="X",$G329,0)</f>
        <v>0</v>
      </c>
      <c r="AA329" s="69">
        <f>IF(S329="X",$G329,0)</f>
        <v>0</v>
      </c>
      <c r="AB329" s="69">
        <f>IF(N329="X",$G329,0)</f>
        <v>0</v>
      </c>
      <c r="AC329" s="69">
        <f>IF(O329="X",$G329,0)</f>
        <v>0</v>
      </c>
      <c r="AD329" s="69">
        <f>IF(P329="X",$G329,0)</f>
        <v>0</v>
      </c>
      <c r="AE329" s="69">
        <f>IF(K329="X",$G329,0)</f>
        <v>0</v>
      </c>
      <c r="AF329" s="69">
        <f>IF(T329="X",IF(D329="Days",C329,C329*'Globals'!$C$27)*E329,0)</f>
        <v>0</v>
      </c>
      <c r="AG329" s="69">
        <f>IF(U329="X",IF($D329="Days",$C329,$C329*'Globals'!$C$27)*$E329,0)</f>
        <v>0</v>
      </c>
      <c r="AH329" s="69">
        <f>IF(V329="X",$G329,0)</f>
        <v>0</v>
      </c>
      <c r="AI329" s="69">
        <f>IF(W329="X",$G329,0)</f>
        <v>0</v>
      </c>
      <c r="AJ329" s="69">
        <f>IF(L329="X",$G329,0)</f>
        <v>0</v>
      </c>
      <c r="AK329" s="69">
        <f>(IF(Q329="X",G329*'Globals'!$C$45,0))+(IF(N329="X",G329*'Globals'!$C$46,0))+(IF(O329="X",G329*'Globals'!$C$47,0))+(IF(K329="X",G329*'Globals'!$C$49,0))+(IF(T329="X",G329*'Globals'!$C$51,0))+(IF(L329="X",G329*'Globals'!$C$50,0))</f>
        <v>0</v>
      </c>
      <c r="AL329" s="69">
        <f>IF(J329="",G329,0)</f>
        <v>0</v>
      </c>
      <c r="AM329" s="3"/>
      <c r="AN329" s="67"/>
      <c r="AO329" s="3"/>
    </row>
    <row r="330" ht="13.65" customHeight="1">
      <c r="A330" t="s" s="32">
        <v>592</v>
      </c>
      <c r="B330" t="s" s="32">
        <v>593</v>
      </c>
      <c r="C330" s="60"/>
      <c r="D330" s="60"/>
      <c r="E330" s="60"/>
      <c r="F330" s="106"/>
      <c r="G330" s="35"/>
      <c r="H330" s="35"/>
      <c r="I330" s="16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69">
        <f>IF(M330="X",IF(D330="Weeks",C330*E330*'Globals'!$C$27,C330*E330),0)</f>
        <v>0</v>
      </c>
      <c r="Y330" s="69">
        <f>IF(Q330="X",G330,0)</f>
        <v>0</v>
      </c>
      <c r="Z330" s="69">
        <f>IF(R330="X",$G330,0)</f>
        <v>0</v>
      </c>
      <c r="AA330" s="69">
        <f>IF(S330="X",$G330,0)</f>
        <v>0</v>
      </c>
      <c r="AB330" s="69">
        <f>IF(N330="X",$G330,0)</f>
        <v>0</v>
      </c>
      <c r="AC330" s="69">
        <f>IF(O330="X",$G330,0)</f>
        <v>0</v>
      </c>
      <c r="AD330" s="69">
        <f>IF(P330="X",$G330,0)</f>
        <v>0</v>
      </c>
      <c r="AE330" s="69">
        <f>IF(K330="X",$G330,0)</f>
        <v>0</v>
      </c>
      <c r="AF330" s="69">
        <f>IF(T330="X",IF(D330="Days",C330,C330*'Globals'!$C$27)*E330,0)</f>
        <v>0</v>
      </c>
      <c r="AG330" s="69">
        <f>IF(U330="X",IF($D330="Days",$C330,$C330*'Globals'!$C$27)*$E330,0)</f>
        <v>0</v>
      </c>
      <c r="AH330" s="69">
        <f>IF(V330="X",$G330,0)</f>
        <v>0</v>
      </c>
      <c r="AI330" s="69">
        <f>IF(W330="X",$G330,0)</f>
        <v>0</v>
      </c>
      <c r="AJ330" s="69">
        <f>IF(L330="X",$G330,0)</f>
        <v>0</v>
      </c>
      <c r="AK330" s="69">
        <f>(IF(Q330="X",G330*'Globals'!$C$45,0))+(IF(N330="X",G330*'Globals'!$C$46,0))+(IF(O330="X",G330*'Globals'!$C$47,0))+(IF(K330="X",G330*'Globals'!$C$49,0))+(IF(T330="X",G330*'Globals'!$C$51,0))+(IF(L330="X",G330*'Globals'!$C$50,0))</f>
        <v>0</v>
      </c>
      <c r="AL330" s="69">
        <f>IF(J330="",G330,0)</f>
        <v>0</v>
      </c>
      <c r="AM330" s="3"/>
      <c r="AN330" s="67"/>
      <c r="AO330" s="3"/>
    </row>
    <row r="331" ht="13.65" customHeight="1">
      <c r="A331" s="60"/>
      <c r="B331" t="s" s="32">
        <v>594</v>
      </c>
      <c r="C331" s="60"/>
      <c r="D331" t="s" s="32">
        <v>593</v>
      </c>
      <c r="E331" s="60"/>
      <c r="F331" s="106"/>
      <c r="G331" s="35"/>
      <c r="H331" s="35"/>
      <c r="I331" s="16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69">
        <f>IF(M331="X",IF(D331="Weeks",C331*E331*'Globals'!$C$27,C331*E331),0)</f>
        <v>0</v>
      </c>
      <c r="Y331" s="69">
        <f>IF(Q331="X",G331,0)</f>
        <v>0</v>
      </c>
      <c r="Z331" s="69">
        <f>IF(R331="X",$G331,0)</f>
        <v>0</v>
      </c>
      <c r="AA331" s="69">
        <f>IF(S331="X",$G331,0)</f>
        <v>0</v>
      </c>
      <c r="AB331" s="69">
        <f>IF(N331="X",$G331,0)</f>
        <v>0</v>
      </c>
      <c r="AC331" s="69">
        <f>IF(O331="X",$G331,0)</f>
        <v>0</v>
      </c>
      <c r="AD331" s="69">
        <f>IF(P331="X",$G331,0)</f>
        <v>0</v>
      </c>
      <c r="AE331" s="69">
        <f>IF(K331="X",$G331,0)</f>
        <v>0</v>
      </c>
      <c r="AF331" s="69">
        <f>IF(T331="X",IF(D331="Days",C331,C331*'Globals'!$C$27)*E331,0)</f>
        <v>0</v>
      </c>
      <c r="AG331" s="69">
        <f>IF(U331="X",IF($D331="Days",$C331,$C331*'Globals'!$C$27)*$E331,0)</f>
        <v>0</v>
      </c>
      <c r="AH331" s="69">
        <f>IF(V331="X",$G331,0)</f>
        <v>0</v>
      </c>
      <c r="AI331" s="69">
        <f>IF(W331="X",$G331,0)</f>
        <v>0</v>
      </c>
      <c r="AJ331" s="69">
        <f>IF(L331="X",$G331,0)</f>
        <v>0</v>
      </c>
      <c r="AK331" s="69">
        <f>(IF(Q331="X",G331*'Globals'!$C$45,0))+(IF(N331="X",G331*'Globals'!$C$46,0))+(IF(O331="X",G331*'Globals'!$C$47,0))+(IF(K331="X",G331*'Globals'!$C$49,0))+(IF(T331="X",G331*'Globals'!$C$51,0))+(IF(L331="X",G331*'Globals'!$C$50,0))</f>
        <v>0</v>
      </c>
      <c r="AL331" s="69">
        <f>IF(J331="",G331,0)</f>
        <v>0</v>
      </c>
      <c r="AM331" s="3"/>
      <c r="AN331" s="67"/>
      <c r="AO331" s="3"/>
    </row>
    <row r="332" ht="13.65" customHeight="1">
      <c r="A332" s="60"/>
      <c r="B332" t="s" s="32">
        <v>595</v>
      </c>
      <c r="C332" s="60"/>
      <c r="D332" t="s" s="32">
        <v>593</v>
      </c>
      <c r="E332" s="60"/>
      <c r="F332" s="106"/>
      <c r="G332" s="35"/>
      <c r="H332" s="35"/>
      <c r="I332" s="16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69">
        <f>IF(M332="X",IF(D332="Weeks",C332*E332*'Globals'!$C$27,C332*E332),0)</f>
        <v>0</v>
      </c>
      <c r="Y332" s="69">
        <f>IF(Q332="X",G332,0)</f>
        <v>0</v>
      </c>
      <c r="Z332" s="69">
        <f>IF(R332="X",$G332,0)</f>
        <v>0</v>
      </c>
      <c r="AA332" s="69">
        <f>IF(S332="X",$G332,0)</f>
        <v>0</v>
      </c>
      <c r="AB332" s="69">
        <f>IF(N332="X",$G332,0)</f>
        <v>0</v>
      </c>
      <c r="AC332" s="69">
        <f>IF(O332="X",$G332,0)</f>
        <v>0</v>
      </c>
      <c r="AD332" s="69">
        <f>IF(P332="X",$G332,0)</f>
        <v>0</v>
      </c>
      <c r="AE332" s="69">
        <f>IF(K332="X",$G332,0)</f>
        <v>0</v>
      </c>
      <c r="AF332" s="69">
        <f>IF(T332="X",IF(D332="Days",C332,C332*'Globals'!$C$27)*E332,0)</f>
        <v>0</v>
      </c>
      <c r="AG332" s="69">
        <f>IF(U332="X",IF($D332="Days",$C332,$C332*'Globals'!$C$27)*$E332,0)</f>
        <v>0</v>
      </c>
      <c r="AH332" s="69">
        <f>IF(V332="X",$G332,0)</f>
        <v>0</v>
      </c>
      <c r="AI332" s="69">
        <f>IF(W332="X",$G332,0)</f>
        <v>0</v>
      </c>
      <c r="AJ332" s="69">
        <f>IF(L332="X",$G332,0)</f>
        <v>0</v>
      </c>
      <c r="AK332" s="69">
        <f>(IF(Q332="X",G332*'Globals'!$C$45,0))+(IF(N332="X",G332*'Globals'!$C$46,0))+(IF(O332="X",G332*'Globals'!$C$47,0))+(IF(K332="X",G332*'Globals'!$C$49,0))+(IF(T332="X",G332*'Globals'!$C$51,0))+(IF(L332="X",G332*'Globals'!$C$50,0))</f>
        <v>0</v>
      </c>
      <c r="AL332" s="69">
        <f>IF(J332="",G332,0)</f>
        <v>0</v>
      </c>
      <c r="AM332" s="3"/>
      <c r="AN332" s="67"/>
      <c r="AO332" s="3"/>
    </row>
    <row r="333" ht="13.65" customHeight="1">
      <c r="A333" s="60"/>
      <c r="B333" t="s" s="32">
        <v>596</v>
      </c>
      <c r="C333" s="60"/>
      <c r="D333" s="60"/>
      <c r="E333" s="60"/>
      <c r="F333" s="106"/>
      <c r="G333" s="35"/>
      <c r="H333" s="35"/>
      <c r="I333" s="16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69">
        <f>IF(M333="X",IF(D333="Weeks",C333*E333*'Globals'!$C$27,C333*E333),0)</f>
        <v>0</v>
      </c>
      <c r="Y333" s="69">
        <f>IF(Q333="X",G333,0)</f>
        <v>0</v>
      </c>
      <c r="Z333" s="69">
        <f>IF(R333="X",$G333,0)</f>
        <v>0</v>
      </c>
      <c r="AA333" s="69">
        <f>IF(S333="X",$G333,0)</f>
        <v>0</v>
      </c>
      <c r="AB333" s="69">
        <f>IF(N333="X",$G333,0)</f>
        <v>0</v>
      </c>
      <c r="AC333" s="69">
        <f>IF(O333="X",$G333,0)</f>
        <v>0</v>
      </c>
      <c r="AD333" s="69">
        <f>IF(P333="X",$G333,0)</f>
        <v>0</v>
      </c>
      <c r="AE333" s="69">
        <f>IF(K333="X",$G333,0)</f>
        <v>0</v>
      </c>
      <c r="AF333" s="69">
        <f>IF(T333="X",IF(D333="Days",C333,C333*'Globals'!$C$27)*E333,0)</f>
        <v>0</v>
      </c>
      <c r="AG333" s="69">
        <f>IF(U333="X",IF($D333="Days",$C333,$C333*'Globals'!$C$27)*$E333,0)</f>
        <v>0</v>
      </c>
      <c r="AH333" s="69">
        <f>IF(V333="X",$G333,0)</f>
        <v>0</v>
      </c>
      <c r="AI333" s="69">
        <f>IF(W333="X",$G333,0)</f>
        <v>0</v>
      </c>
      <c r="AJ333" s="69">
        <f>IF(L333="X",$G333,0)</f>
        <v>0</v>
      </c>
      <c r="AK333" s="69">
        <f>(IF(Q333="X",G333*'Globals'!$C$45,0))+(IF(N333="X",G333*'Globals'!$C$46,0))+(IF(O333="X",G333*'Globals'!$C$47,0))+(IF(K333="X",G333*'Globals'!$C$49,0))+(IF(T333="X",G333*'Globals'!$C$51,0))+(IF(L333="X",G333*'Globals'!$C$50,0))</f>
        <v>0</v>
      </c>
      <c r="AL333" s="69">
        <f>IF(J333="",G333,0)</f>
        <v>0</v>
      </c>
      <c r="AM333" s="3"/>
      <c r="AN333" s="67"/>
      <c r="AO333" s="3"/>
    </row>
    <row r="334" ht="13.65" customHeight="1">
      <c r="A334" s="60"/>
      <c r="B334" t="s" s="32">
        <v>597</v>
      </c>
      <c r="C334" s="60"/>
      <c r="D334" t="s" s="32">
        <v>228</v>
      </c>
      <c r="E334" s="60"/>
      <c r="F334" s="106"/>
      <c r="G334" s="35"/>
      <c r="H334" s="35"/>
      <c r="I334" s="16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69">
        <f>IF(M334="X",IF(D334="Weeks",C334*E334*'Globals'!$C$27,C334*E334),0)</f>
        <v>0</v>
      </c>
      <c r="Y334" s="69">
        <f>IF(Q334="X",G334,0)</f>
        <v>0</v>
      </c>
      <c r="Z334" s="69">
        <f>IF(R334="X",$G334,0)</f>
        <v>0</v>
      </c>
      <c r="AA334" s="69">
        <f>IF(S334="X",$G334,0)</f>
        <v>0</v>
      </c>
      <c r="AB334" s="69">
        <f>IF(N334="X",$G334,0)</f>
        <v>0</v>
      </c>
      <c r="AC334" s="69">
        <f>IF(O334="X",$G334,0)</f>
        <v>0</v>
      </c>
      <c r="AD334" s="69">
        <f>IF(P334="X",$G334,0)</f>
        <v>0</v>
      </c>
      <c r="AE334" s="69">
        <f>IF(K334="X",$G334,0)</f>
        <v>0</v>
      </c>
      <c r="AF334" s="69">
        <f>IF(T334="X",IF(D334="Days",C334,C334*'Globals'!$C$27)*E334,0)</f>
        <v>0</v>
      </c>
      <c r="AG334" s="69">
        <f>IF(U334="X",IF($D334="Days",$C334,$C334*'Globals'!$C$27)*$E334,0)</f>
        <v>0</v>
      </c>
      <c r="AH334" s="69">
        <f>IF(V334="X",$G334,0)</f>
        <v>0</v>
      </c>
      <c r="AI334" s="69">
        <f>IF(W334="X",$G334,0)</f>
        <v>0</v>
      </c>
      <c r="AJ334" s="69">
        <f>IF(L334="X",$G334,0)</f>
        <v>0</v>
      </c>
      <c r="AK334" s="69">
        <f>(IF(Q334="X",G334*'Globals'!$C$45,0))+(IF(N334="X",G334*'Globals'!$C$46,0))+(IF(O334="X",G334*'Globals'!$C$47,0))+(IF(K334="X",G334*'Globals'!$C$49,0))+(IF(T334="X",G334*'Globals'!$C$51,0))+(IF(L334="X",G334*'Globals'!$C$50,0))</f>
        <v>0</v>
      </c>
      <c r="AL334" s="69">
        <f>IF(J334="",G334,0)</f>
        <v>0</v>
      </c>
      <c r="AM334" s="3"/>
      <c r="AN334" s="67"/>
      <c r="AO334" s="3"/>
    </row>
    <row r="335" ht="13.65" customHeight="1">
      <c r="A335" s="60"/>
      <c r="B335" t="s" s="32">
        <v>598</v>
      </c>
      <c r="C335" s="60"/>
      <c r="D335" t="s" s="32">
        <v>228</v>
      </c>
      <c r="E335" s="60"/>
      <c r="F335" s="106"/>
      <c r="G335" s="35"/>
      <c r="H335" s="35"/>
      <c r="I335" s="16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69">
        <f>IF(M335="X",IF(D335="Weeks",C335*E335*'Globals'!$C$27,C335*E335),0)</f>
        <v>0</v>
      </c>
      <c r="Y335" s="69">
        <f>IF(Q335="X",G335,0)</f>
        <v>0</v>
      </c>
      <c r="Z335" s="69">
        <f>IF(R335="X",$G335,0)</f>
        <v>0</v>
      </c>
      <c r="AA335" s="69">
        <f>IF(S335="X",$G335,0)</f>
        <v>0</v>
      </c>
      <c r="AB335" s="69">
        <f>IF(N335="X",$G335,0)</f>
        <v>0</v>
      </c>
      <c r="AC335" s="69">
        <f>IF(O335="X",$G335,0)</f>
        <v>0</v>
      </c>
      <c r="AD335" s="69">
        <f>IF(P335="X",$G335,0)</f>
        <v>0</v>
      </c>
      <c r="AE335" s="69">
        <f>IF(K335="X",$G335,0)</f>
        <v>0</v>
      </c>
      <c r="AF335" s="69">
        <f>IF(T335="X",IF(D335="Days",C335,C335*'Globals'!$C$27)*E335,0)</f>
        <v>0</v>
      </c>
      <c r="AG335" s="69">
        <f>IF(U335="X",IF($D335="Days",$C335,$C335*'Globals'!$C$27)*$E335,0)</f>
        <v>0</v>
      </c>
      <c r="AH335" s="69">
        <f>IF(V335="X",$G335,0)</f>
        <v>0</v>
      </c>
      <c r="AI335" s="69">
        <f>IF(W335="X",$G335,0)</f>
        <v>0</v>
      </c>
      <c r="AJ335" s="69">
        <f>IF(L335="X",$G335,0)</f>
        <v>0</v>
      </c>
      <c r="AK335" s="69">
        <f>(IF(Q335="X",G335*'Globals'!$C$45,0))+(IF(N335="X",G335*'Globals'!$C$46,0))+(IF(O335="X",G335*'Globals'!$C$47,0))+(IF(K335="X",G335*'Globals'!$C$49,0))+(IF(T335="X",G335*'Globals'!$C$51,0))+(IF(L335="X",G335*'Globals'!$C$50,0))</f>
        <v>0</v>
      </c>
      <c r="AL335" s="69">
        <f>IF(J335="",G335,0)</f>
        <v>0</v>
      </c>
      <c r="AM335" s="3"/>
      <c r="AN335" s="67"/>
      <c r="AO335" s="3"/>
    </row>
    <row r="336" ht="13.65" customHeight="1">
      <c r="A336" s="60"/>
      <c r="B336" t="s" s="32">
        <v>599</v>
      </c>
      <c r="C336" s="60"/>
      <c r="D336" s="60"/>
      <c r="E336" s="60"/>
      <c r="F336" s="106"/>
      <c r="G336" s="35"/>
      <c r="H336" s="35"/>
      <c r="I336" s="16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69">
        <f>IF(M336="X",IF(D336="Weeks",C336*E336*'Globals'!$C$27,C336*E336),0)</f>
        <v>0</v>
      </c>
      <c r="Y336" s="69">
        <f>IF(Q336="X",G336,0)</f>
        <v>0</v>
      </c>
      <c r="Z336" s="69">
        <f>IF(R336="X",$G336,0)</f>
        <v>0</v>
      </c>
      <c r="AA336" s="69">
        <f>IF(S336="X",$G336,0)</f>
        <v>0</v>
      </c>
      <c r="AB336" s="69">
        <f>IF(N336="X",$G336,0)</f>
        <v>0</v>
      </c>
      <c r="AC336" s="69">
        <f>IF(O336="X",$G336,0)</f>
        <v>0</v>
      </c>
      <c r="AD336" s="69">
        <f>IF(P336="X",$G336,0)</f>
        <v>0</v>
      </c>
      <c r="AE336" s="69">
        <f>IF(K336="X",$G336,0)</f>
        <v>0</v>
      </c>
      <c r="AF336" s="69">
        <f>IF(T336="X",IF(D336="Days",C336,C336*'Globals'!$C$27)*E336,0)</f>
        <v>0</v>
      </c>
      <c r="AG336" s="69">
        <f>IF(U336="X",IF($D336="Days",$C336,$C336*'Globals'!$C$27)*$E336,0)</f>
        <v>0</v>
      </c>
      <c r="AH336" s="69">
        <f>IF(V336="X",$G336,0)</f>
        <v>0</v>
      </c>
      <c r="AI336" s="69">
        <f>IF(W336="X",$G336,0)</f>
        <v>0</v>
      </c>
      <c r="AJ336" s="69">
        <f>IF(L336="X",$G336,0)</f>
        <v>0</v>
      </c>
      <c r="AK336" s="69">
        <f>(IF(Q336="X",G336*'Globals'!$C$45,0))+(IF(N336="X",G336*'Globals'!$C$46,0))+(IF(O336="X",G336*'Globals'!$C$47,0))+(IF(K336="X",G336*'Globals'!$C$49,0))+(IF(T336="X",G336*'Globals'!$C$51,0))+(IF(L336="X",G336*'Globals'!$C$50,0))</f>
        <v>0</v>
      </c>
      <c r="AL336" s="69">
        <f>IF(J336="",G336,0)</f>
        <v>0</v>
      </c>
      <c r="AM336" s="3"/>
      <c r="AN336" s="67"/>
      <c r="AO336" s="3"/>
    </row>
    <row r="337" ht="13.65" customHeight="1">
      <c r="A337" s="60"/>
      <c r="B337" t="s" s="32">
        <v>600</v>
      </c>
      <c r="C337" s="60"/>
      <c r="D337" t="s" s="32">
        <v>351</v>
      </c>
      <c r="E337" s="60"/>
      <c r="F337" s="106"/>
      <c r="G337" s="35"/>
      <c r="H337" s="35"/>
      <c r="I337" s="16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69">
        <f>IF(M337="X",IF(D337="Weeks",C337*E337*'Globals'!$C$27,C337*E337),0)</f>
        <v>0</v>
      </c>
      <c r="Y337" s="69">
        <f>IF(Q337="X",G337,0)</f>
        <v>0</v>
      </c>
      <c r="Z337" s="69">
        <f>IF(R337="X",$G337,0)</f>
        <v>0</v>
      </c>
      <c r="AA337" s="69">
        <f>IF(S337="X",$G337,0)</f>
        <v>0</v>
      </c>
      <c r="AB337" s="69">
        <f>IF(N337="X",$G337,0)</f>
        <v>0</v>
      </c>
      <c r="AC337" s="69">
        <f>IF(O337="X",$G337,0)</f>
        <v>0</v>
      </c>
      <c r="AD337" s="69">
        <f>IF(P337="X",$G337,0)</f>
        <v>0</v>
      </c>
      <c r="AE337" s="69">
        <f>IF(K337="X",$G337,0)</f>
        <v>0</v>
      </c>
      <c r="AF337" s="69">
        <f>IF(T337="X",IF(D337="Days",C337,C337*'Globals'!$C$27)*E337,0)</f>
        <v>0</v>
      </c>
      <c r="AG337" s="69">
        <f>IF(U337="X",IF($D337="Days",$C337,$C337*'Globals'!$C$27)*$E337,0)</f>
        <v>0</v>
      </c>
      <c r="AH337" s="69">
        <f>IF(V337="X",$G337,0)</f>
        <v>0</v>
      </c>
      <c r="AI337" s="69">
        <f>IF(W337="X",$G337,0)</f>
        <v>0</v>
      </c>
      <c r="AJ337" s="69">
        <f>IF(L337="X",$G337,0)</f>
        <v>0</v>
      </c>
      <c r="AK337" s="69">
        <f>(IF(Q337="X",G337*'Globals'!$C$45,0))+(IF(N337="X",G337*'Globals'!$C$46,0))+(IF(O337="X",G337*'Globals'!$C$47,0))+(IF(K337="X",G337*'Globals'!$C$49,0))+(IF(T337="X",G337*'Globals'!$C$51,0))+(IF(L337="X",G337*'Globals'!$C$50,0))</f>
        <v>0</v>
      </c>
      <c r="AL337" s="69">
        <f>IF(J337="",G337,0)</f>
        <v>0</v>
      </c>
      <c r="AM337" s="3"/>
      <c r="AN337" s="67"/>
      <c r="AO337" s="3"/>
    </row>
    <row r="338" ht="13.65" customHeight="1">
      <c r="A338" s="60"/>
      <c r="B338" t="s" s="32">
        <v>601</v>
      </c>
      <c r="C338" s="60"/>
      <c r="D338" t="s" s="32">
        <v>351</v>
      </c>
      <c r="E338" s="60"/>
      <c r="F338" s="106"/>
      <c r="G338" s="35"/>
      <c r="H338" s="35"/>
      <c r="I338" s="16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69">
        <f>IF(M338="X",IF(D338="Weeks",C338*E338*'Globals'!$C$27,C338*E338),0)</f>
        <v>0</v>
      </c>
      <c r="Y338" s="69">
        <f>IF(Q338="X",G338,0)</f>
        <v>0</v>
      </c>
      <c r="Z338" s="69">
        <f>IF(R338="X",$G338,0)</f>
        <v>0</v>
      </c>
      <c r="AA338" s="69">
        <f>IF(S338="X",$G338,0)</f>
        <v>0</v>
      </c>
      <c r="AB338" s="69">
        <f>IF(N338="X",$G338,0)</f>
        <v>0</v>
      </c>
      <c r="AC338" s="69">
        <f>IF(O338="X",$G338,0)</f>
        <v>0</v>
      </c>
      <c r="AD338" s="69">
        <f>IF(P338="X",$G338,0)</f>
        <v>0</v>
      </c>
      <c r="AE338" s="69">
        <f>IF(K338="X",$G338,0)</f>
        <v>0</v>
      </c>
      <c r="AF338" s="69">
        <f>IF(T338="X",IF(D338="Days",C338,C338*'Globals'!$C$27)*E338,0)</f>
        <v>0</v>
      </c>
      <c r="AG338" s="69">
        <f>IF(U338="X",IF($D338="Days",$C338,$C338*'Globals'!$C$27)*$E338,0)</f>
        <v>0</v>
      </c>
      <c r="AH338" s="69">
        <f>IF(V338="X",$G338,0)</f>
        <v>0</v>
      </c>
      <c r="AI338" s="69">
        <f>IF(W338="X",$G338,0)</f>
        <v>0</v>
      </c>
      <c r="AJ338" s="69">
        <f>IF(L338="X",$G338,0)</f>
        <v>0</v>
      </c>
      <c r="AK338" s="69">
        <f>(IF(Q338="X",G338*'Globals'!$C$45,0))+(IF(N338="X",G338*'Globals'!$C$46,0))+(IF(O338="X",G338*'Globals'!$C$47,0))+(IF(K338="X",G338*'Globals'!$C$49,0))+(IF(T338="X",G338*'Globals'!$C$51,0))+(IF(L338="X",G338*'Globals'!$C$50,0))</f>
        <v>0</v>
      </c>
      <c r="AL338" s="69">
        <f>IF(J338="",G338,0)</f>
        <v>0</v>
      </c>
      <c r="AM338" s="3"/>
      <c r="AN338" s="67"/>
      <c r="AO338" s="3"/>
    </row>
    <row r="339" ht="13.65" customHeight="1">
      <c r="A339" s="60"/>
      <c r="B339" s="60"/>
      <c r="C339" s="60"/>
      <c r="D339" s="60"/>
      <c r="E339" s="60"/>
      <c r="F339" s="106"/>
      <c r="G339" s="35"/>
      <c r="H339" s="35"/>
      <c r="I339" s="16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69">
        <f>IF(M339="X",IF(D339="Weeks",C339*E339*'Globals'!$C$27,C339*E339),0)</f>
        <v>0</v>
      </c>
      <c r="Y339" s="69">
        <f>IF(Q339="X",G339,0)</f>
        <v>0</v>
      </c>
      <c r="Z339" s="69">
        <f>IF(R339="X",$G339,0)</f>
        <v>0</v>
      </c>
      <c r="AA339" s="69">
        <f>IF(S339="X",$G339,0)</f>
        <v>0</v>
      </c>
      <c r="AB339" s="69">
        <f>IF(N339="X",$G339,0)</f>
        <v>0</v>
      </c>
      <c r="AC339" s="69">
        <f>IF(O339="X",$G339,0)</f>
        <v>0</v>
      </c>
      <c r="AD339" s="69">
        <f>IF(P339="X",$G339,0)</f>
        <v>0</v>
      </c>
      <c r="AE339" s="69">
        <f>IF(K339="X",$G339,0)</f>
        <v>0</v>
      </c>
      <c r="AF339" s="69">
        <f>IF(T339="X",IF(D339="Days",C339,C339*'Globals'!$C$27)*E339,0)</f>
        <v>0</v>
      </c>
      <c r="AG339" s="69">
        <f>IF(U339="X",IF($D339="Days",$C339,$C339*'Globals'!$C$27)*$E339,0)</f>
        <v>0</v>
      </c>
      <c r="AH339" s="69">
        <f>IF(V339="X",$G339,0)</f>
        <v>0</v>
      </c>
      <c r="AI339" s="69">
        <f>IF(W339="X",$G339,0)</f>
        <v>0</v>
      </c>
      <c r="AJ339" s="69">
        <f>IF(L339="X",$G339,0)</f>
        <v>0</v>
      </c>
      <c r="AK339" s="69">
        <f>(IF(Q339="X",G339*'Globals'!$C$45,0))+(IF(N339="X",G339*'Globals'!$C$46,0))+(IF(O339="X",G339*'Globals'!$C$47,0))+(IF(K339="X",G339*'Globals'!$C$49,0))+(IF(T339="X",G339*'Globals'!$C$51,0))+(IF(L339="X",G339*'Globals'!$C$50,0))</f>
        <v>0</v>
      </c>
      <c r="AL339" s="69">
        <f>IF(J339="",G339,0)</f>
        <v>0</v>
      </c>
      <c r="AM339" s="3"/>
      <c r="AN339" s="67"/>
      <c r="AO339" s="3"/>
    </row>
    <row r="340" ht="13.65" customHeight="1">
      <c r="A340" s="60"/>
      <c r="B340" t="s" s="32">
        <v>602</v>
      </c>
      <c r="C340" s="60"/>
      <c r="D340" t="s" s="32">
        <v>593</v>
      </c>
      <c r="E340" s="60"/>
      <c r="F340" s="106"/>
      <c r="G340" s="35"/>
      <c r="H340" s="35"/>
      <c r="I340" s="16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69">
        <f>IF(M340="X",IF(D340="Weeks",C340*E340*'Globals'!$C$27,C340*E340),0)</f>
        <v>0</v>
      </c>
      <c r="Y340" s="69">
        <f>IF(Q340="X",G340,0)</f>
        <v>0</v>
      </c>
      <c r="Z340" s="69">
        <f>IF(R340="X",$G340,0)</f>
        <v>0</v>
      </c>
      <c r="AA340" s="69">
        <f>IF(S340="X",$G340,0)</f>
        <v>0</v>
      </c>
      <c r="AB340" s="69">
        <f>IF(N340="X",$G340,0)</f>
        <v>0</v>
      </c>
      <c r="AC340" s="69">
        <f>IF(O340="X",$G340,0)</f>
        <v>0</v>
      </c>
      <c r="AD340" s="69">
        <f>IF(P340="X",$G340,0)</f>
        <v>0</v>
      </c>
      <c r="AE340" s="69">
        <f>IF(K340="X",$G340,0)</f>
        <v>0</v>
      </c>
      <c r="AF340" s="69">
        <f>IF(T340="X",IF(D340="Days",C340,C340*'Globals'!$C$27)*E340,0)</f>
        <v>0</v>
      </c>
      <c r="AG340" s="69">
        <f>IF(U340="X",IF($D340="Days",$C340,$C340*'Globals'!$C$27)*$E340,0)</f>
        <v>0</v>
      </c>
      <c r="AH340" s="69">
        <f>IF(V340="X",$G340,0)</f>
        <v>0</v>
      </c>
      <c r="AI340" s="69">
        <f>IF(W340="X",$G340,0)</f>
        <v>0</v>
      </c>
      <c r="AJ340" s="69">
        <f>IF(L340="X",$G340,0)</f>
        <v>0</v>
      </c>
      <c r="AK340" s="69">
        <f>(IF(Q340="X",G340*'Globals'!$C$45,0))+(IF(N340="X",G340*'Globals'!$C$46,0))+(IF(O340="X",G340*'Globals'!$C$47,0))+(IF(K340="X",G340*'Globals'!$C$49,0))+(IF(T340="X",G340*'Globals'!$C$51,0))+(IF(L340="X",G340*'Globals'!$C$50,0))</f>
        <v>0</v>
      </c>
      <c r="AL340" s="69">
        <f>IF(J340="",G340,0)</f>
        <v>0</v>
      </c>
      <c r="AM340" s="3"/>
      <c r="AN340" s="67"/>
      <c r="AO340" s="3"/>
    </row>
    <row r="341" ht="13.65" customHeight="1">
      <c r="A341" s="60"/>
      <c r="B341" t="s" s="32">
        <v>603</v>
      </c>
      <c r="C341" s="60"/>
      <c r="D341" t="s" s="32">
        <v>604</v>
      </c>
      <c r="E341" s="60"/>
      <c r="F341" s="106"/>
      <c r="G341" s="35"/>
      <c r="H341" s="35"/>
      <c r="I341" s="16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69">
        <f>IF(M341="X",IF(D341="Weeks",C341*E341*'Globals'!$C$27,C341*E341),0)</f>
        <v>0</v>
      </c>
      <c r="Y341" s="69">
        <f>IF(Q341="X",G341,0)</f>
        <v>0</v>
      </c>
      <c r="Z341" s="69">
        <f>IF(R341="X",$G341,0)</f>
        <v>0</v>
      </c>
      <c r="AA341" s="69">
        <f>IF(S341="X",$G341,0)</f>
        <v>0</v>
      </c>
      <c r="AB341" s="69">
        <f>IF(N341="X",$G341,0)</f>
        <v>0</v>
      </c>
      <c r="AC341" s="69">
        <f>IF(O341="X",$G341,0)</f>
        <v>0</v>
      </c>
      <c r="AD341" s="69">
        <f>IF(P341="X",$G341,0)</f>
        <v>0</v>
      </c>
      <c r="AE341" s="69">
        <f>IF(K341="X",$G341,0)</f>
        <v>0</v>
      </c>
      <c r="AF341" s="69">
        <f>IF(T341="X",IF(D341="Days",C341,C341*'Globals'!$C$27)*E341,0)</f>
        <v>0</v>
      </c>
      <c r="AG341" s="69">
        <f>IF(U341="X",IF($D341="Days",$C341,$C341*'Globals'!$C$27)*$E341,0)</f>
        <v>0</v>
      </c>
      <c r="AH341" s="69">
        <f>IF(V341="X",$G341,0)</f>
        <v>0</v>
      </c>
      <c r="AI341" s="69">
        <f>IF(W341="X",$G341,0)</f>
        <v>0</v>
      </c>
      <c r="AJ341" s="69">
        <f>IF(L341="X",$G341,0)</f>
        <v>0</v>
      </c>
      <c r="AK341" s="69">
        <f>(IF(Q341="X",G341*'Globals'!$C$45,0))+(IF(N341="X",G341*'Globals'!$C$46,0))+(IF(O341="X",G341*'Globals'!$C$47,0))+(IF(K341="X",G341*'Globals'!$C$49,0))+(IF(T341="X",G341*'Globals'!$C$51,0))+(IF(L341="X",G341*'Globals'!$C$50,0))</f>
        <v>0</v>
      </c>
      <c r="AL341" s="69">
        <f>IF(J341="",G341,0)</f>
        <v>0</v>
      </c>
      <c r="AM341" s="3"/>
      <c r="AN341" s="67"/>
      <c r="AO341" s="3"/>
    </row>
    <row r="342" ht="13.65" customHeight="1">
      <c r="A342" s="60"/>
      <c r="B342" t="s" s="32">
        <v>605</v>
      </c>
      <c r="C342" s="60"/>
      <c r="D342" s="60"/>
      <c r="E342" s="60"/>
      <c r="F342" s="106"/>
      <c r="G342" s="35"/>
      <c r="H342" s="35"/>
      <c r="I342" s="16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69">
        <f>IF(M342="X",IF(D342="Weeks",C342*E342*'Globals'!$C$27,C342*E342),0)</f>
        <v>0</v>
      </c>
      <c r="Y342" s="69">
        <f>IF(Q342="X",G342,0)</f>
        <v>0</v>
      </c>
      <c r="Z342" s="69">
        <f>IF(R342="X",$G342,0)</f>
        <v>0</v>
      </c>
      <c r="AA342" s="69">
        <f>IF(S342="X",$G342,0)</f>
        <v>0</v>
      </c>
      <c r="AB342" s="69">
        <f>IF(N342="X",$G342,0)</f>
        <v>0</v>
      </c>
      <c r="AC342" s="69">
        <f>IF(O342="X",$G342,0)</f>
        <v>0</v>
      </c>
      <c r="AD342" s="69">
        <f>IF(P342="X",$G342,0)</f>
        <v>0</v>
      </c>
      <c r="AE342" s="69">
        <f>IF(K342="X",$G342,0)</f>
        <v>0</v>
      </c>
      <c r="AF342" s="69">
        <f>IF(T342="X",IF(D342="Days",C342,C342*'Globals'!$C$27)*E342,0)</f>
        <v>0</v>
      </c>
      <c r="AG342" s="69">
        <f>IF(U342="X",IF($D342="Days",$C342,$C342*'Globals'!$C$27)*$E342,0)</f>
        <v>0</v>
      </c>
      <c r="AH342" s="69">
        <f>IF(V342="X",$G342,0)</f>
        <v>0</v>
      </c>
      <c r="AI342" s="69">
        <f>IF(W342="X",$G342,0)</f>
        <v>0</v>
      </c>
      <c r="AJ342" s="69">
        <f>IF(L342="X",$G342,0)</f>
        <v>0</v>
      </c>
      <c r="AK342" s="69">
        <f>(IF(Q342="X",G342*'Globals'!$C$45,0))+(IF(N342="X",G342*'Globals'!$C$46,0))+(IF(O342="X",G342*'Globals'!$C$47,0))+(IF(K342="X",G342*'Globals'!$C$49,0))+(IF(T342="X",G342*'Globals'!$C$51,0))+(IF(L342="X",G342*'Globals'!$C$50,0))</f>
        <v>0</v>
      </c>
      <c r="AL342" s="69">
        <f>IF(J342="",G342,0)</f>
        <v>0</v>
      </c>
      <c r="AM342" s="3"/>
      <c r="AN342" s="67"/>
      <c r="AO342" s="3"/>
    </row>
    <row r="343" ht="13.65" customHeight="1">
      <c r="A343" t="s" s="32">
        <v>606</v>
      </c>
      <c r="B343" t="s" s="32">
        <v>607</v>
      </c>
      <c r="C343" s="60"/>
      <c r="D343" t="s" s="32">
        <v>228</v>
      </c>
      <c r="E343" s="60"/>
      <c r="F343" s="106"/>
      <c r="G343" s="35">
        <v>0</v>
      </c>
      <c r="H343" s="35"/>
      <c r="I343" s="16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69">
        <f>IF(M343="X",IF(D343="Weeks",C343*E343*'Globals'!$C$27,C343*E343),0)</f>
        <v>0</v>
      </c>
      <c r="Y343" s="69">
        <f>IF(Q343="X",G343,0)</f>
        <v>0</v>
      </c>
      <c r="Z343" s="69">
        <f>IF(R343="X",$G343,0)</f>
        <v>0</v>
      </c>
      <c r="AA343" s="69">
        <f>IF(S343="X",$G343,0)</f>
        <v>0</v>
      </c>
      <c r="AB343" s="69">
        <f>IF(N343="X",$G343,0)</f>
        <v>0</v>
      </c>
      <c r="AC343" s="69">
        <f>IF(O343="X",$G343,0)</f>
        <v>0</v>
      </c>
      <c r="AD343" s="69">
        <f>IF(P343="X",$G343,0)</f>
        <v>0</v>
      </c>
      <c r="AE343" s="69">
        <f>IF(K343="X",$G343,0)</f>
        <v>0</v>
      </c>
      <c r="AF343" s="69">
        <f>IF(T343="X",IF(D343="Days",C343,C343*'Globals'!$C$27)*E343,0)</f>
        <v>0</v>
      </c>
      <c r="AG343" s="69">
        <f>IF(U343="X",IF($D343="Days",$C343,$C343*'Globals'!$C$27)*$E343,0)</f>
        <v>0</v>
      </c>
      <c r="AH343" s="69">
        <f>IF(V343="X",$G343,0)</f>
        <v>0</v>
      </c>
      <c r="AI343" s="69">
        <f>IF(W343="X",$G343,0)</f>
        <v>0</v>
      </c>
      <c r="AJ343" s="69">
        <f>IF(L343="X",$G343,0)</f>
        <v>0</v>
      </c>
      <c r="AK343" s="69">
        <f>(IF(Q343="X",G343*'Globals'!$C$45,0))+(IF(N343="X",G343*'Globals'!$C$46,0))+(IF(O343="X",G343*'Globals'!$C$47,0))+(IF(K343="X",G343*'Globals'!$C$49,0))+(IF(T343="X",G343*'Globals'!$C$51,0))+(IF(L343="X",G343*'Globals'!$C$50,0))</f>
        <v>0</v>
      </c>
      <c r="AL343" s="69">
        <f>IF(J343="",G343,0)</f>
        <v>0</v>
      </c>
      <c r="AM343" s="3"/>
      <c r="AN343" s="67"/>
      <c r="AO343" s="3"/>
    </row>
    <row r="344" ht="13.65" customHeight="1">
      <c r="A344" t="s" s="32">
        <v>608</v>
      </c>
      <c r="B344" t="s" s="32">
        <v>609</v>
      </c>
      <c r="C344" s="60"/>
      <c r="D344" t="s" s="32">
        <v>228</v>
      </c>
      <c r="E344" s="60"/>
      <c r="F344" s="106"/>
      <c r="G344" s="35"/>
      <c r="H344" s="35"/>
      <c r="I344" s="16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69">
        <f>IF(M344="X",IF(D344="Weeks",C344*E344*'Globals'!$C$27,C344*E344),0)</f>
        <v>0</v>
      </c>
      <c r="Y344" s="69">
        <f>IF(Q344="X",G344,0)</f>
        <v>0</v>
      </c>
      <c r="Z344" s="69">
        <f>IF(R344="X",$G344,0)</f>
        <v>0</v>
      </c>
      <c r="AA344" s="69">
        <f>IF(S344="X",$G344,0)</f>
        <v>0</v>
      </c>
      <c r="AB344" s="69">
        <f>IF(N344="X",$G344,0)</f>
        <v>0</v>
      </c>
      <c r="AC344" s="69">
        <f>IF(O344="X",$G344,0)</f>
        <v>0</v>
      </c>
      <c r="AD344" s="69">
        <f>IF(P344="X",$G344,0)</f>
        <v>0</v>
      </c>
      <c r="AE344" s="69">
        <f>IF(K344="X",$G344,0)</f>
        <v>0</v>
      </c>
      <c r="AF344" s="69">
        <f>IF(T344="X",IF(D344="Days",C344,C344*'Globals'!$C$27)*E344,0)</f>
        <v>0</v>
      </c>
      <c r="AG344" s="69">
        <f>IF(U344="X",IF($D344="Days",$C344,$C344*'Globals'!$C$27)*$E344,0)</f>
        <v>0</v>
      </c>
      <c r="AH344" s="69">
        <f>IF(V344="X",$G344,0)</f>
        <v>0</v>
      </c>
      <c r="AI344" s="69">
        <f>IF(W344="X",$G344,0)</f>
        <v>0</v>
      </c>
      <c r="AJ344" s="69">
        <f>IF(L344="X",$G344,0)</f>
        <v>0</v>
      </c>
      <c r="AK344" s="69">
        <f>(IF(Q344="X",G344*'Globals'!$C$45,0))+(IF(N344="X",G344*'Globals'!$C$46,0))+(IF(O344="X",G344*'Globals'!$C$47,0))+(IF(K344="X",G344*'Globals'!$C$49,0))+(IF(T344="X",G344*'Globals'!$C$51,0))+(IF(L344="X",G344*'Globals'!$C$50,0))</f>
        <v>0</v>
      </c>
      <c r="AL344" s="69">
        <f>IF(J344="",G344,0)</f>
        <v>0</v>
      </c>
      <c r="AM344" s="3"/>
      <c r="AN344" s="67"/>
      <c r="AO344" s="3"/>
    </row>
    <row r="345" ht="13.65" customHeight="1">
      <c r="A345" t="s" s="32">
        <v>610</v>
      </c>
      <c r="B345" t="s" s="32">
        <v>341</v>
      </c>
      <c r="C345" s="60"/>
      <c r="D345" t="s" s="32">
        <v>228</v>
      </c>
      <c r="E345" s="60"/>
      <c r="F345" s="106"/>
      <c r="G345" s="35">
        <f>E345*F345*C345</f>
        <v>0</v>
      </c>
      <c r="H345" s="35"/>
      <c r="I345" s="16"/>
      <c r="J345" s="3"/>
      <c r="K345" t="s" s="71">
        <v>223</v>
      </c>
      <c r="L345" s="3"/>
      <c r="M345" t="s" s="71">
        <v>223</v>
      </c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69">
        <f>IF(M345="X",IF(D345="Weeks",C345*E345*'Globals'!$C$27,C345*E345),0)</f>
        <v>0</v>
      </c>
      <c r="Y345" s="69">
        <f>IF(Q345="X",G345,0)</f>
        <v>0</v>
      </c>
      <c r="Z345" s="69">
        <f>IF(R345="X",$G345,0)</f>
        <v>0</v>
      </c>
      <c r="AA345" s="69">
        <f>IF(S345="X",$G345,0)</f>
        <v>0</v>
      </c>
      <c r="AB345" s="69">
        <f>IF(N345="X",$G345,0)</f>
        <v>0</v>
      </c>
      <c r="AC345" s="69">
        <f>IF(O345="X",$G345,0)</f>
        <v>0</v>
      </c>
      <c r="AD345" s="69">
        <f>IF(P345="X",$G345,0)</f>
        <v>0</v>
      </c>
      <c r="AE345" s="69">
        <f>IF(K345="X",$G345,0)</f>
        <v>0</v>
      </c>
      <c r="AF345" s="69">
        <f>IF(T345="X",IF(D345="Days",C345,C345*'Globals'!$C$27)*E345,0)</f>
        <v>0</v>
      </c>
      <c r="AG345" s="69">
        <f>IF(U345="X",IF($D345="Days",$C345,$C345*'Globals'!$C$27)*$E345,0)</f>
        <v>0</v>
      </c>
      <c r="AH345" s="69">
        <f>IF(V345="X",$G345,0)</f>
        <v>0</v>
      </c>
      <c r="AI345" s="69">
        <f>IF(W345="X",$G345,0)</f>
        <v>0</v>
      </c>
      <c r="AJ345" s="69">
        <f>IF(L345="X",$G345,0)</f>
        <v>0</v>
      </c>
      <c r="AK345" s="69">
        <f>(IF(Q345="X",G345*'Globals'!$C$45,0))+(IF(N345="X",G345*'Globals'!$C$46,0))+(IF(O345="X",G345*'Globals'!$C$47,0))+(IF(K345="X",G345*'Globals'!$C$49,0))+(IF(T345="X",G345*'Globals'!$C$51,0))+(IF(L345="X",G345*'Globals'!$C$50,0))</f>
        <v>0</v>
      </c>
      <c r="AL345" s="69">
        <f>IF(J345="",G345,0)</f>
        <v>0</v>
      </c>
      <c r="AM345" s="3"/>
      <c r="AN345" s="67"/>
      <c r="AO345" s="3"/>
    </row>
    <row r="346" ht="13.65" customHeight="1">
      <c r="A346" t="s" s="32">
        <v>611</v>
      </c>
      <c r="B346" t="s" s="32">
        <v>345</v>
      </c>
      <c r="C346" s="60"/>
      <c r="D346" t="s" s="32">
        <v>228</v>
      </c>
      <c r="E346" s="60"/>
      <c r="F346" s="106"/>
      <c r="G346" s="35"/>
      <c r="H346" s="35"/>
      <c r="I346" s="16"/>
      <c r="J346" s="3"/>
      <c r="K346" t="s" s="71">
        <v>223</v>
      </c>
      <c r="L346" s="3"/>
      <c r="M346" t="s" s="71">
        <v>223</v>
      </c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69">
        <f>IF(M346="X",IF(D346="Weeks",C346*E346*'Globals'!$C$27,C346*E346),0)</f>
        <v>0</v>
      </c>
      <c r="Y346" s="69">
        <f>IF(Q346="X",G346,0)</f>
        <v>0</v>
      </c>
      <c r="Z346" s="69">
        <f>IF(R346="X",$G346,0)</f>
        <v>0</v>
      </c>
      <c r="AA346" s="69">
        <f>IF(S346="X",$G346,0)</f>
        <v>0</v>
      </c>
      <c r="AB346" s="69">
        <f>IF(N346="X",$G346,0)</f>
        <v>0</v>
      </c>
      <c r="AC346" s="69">
        <f>IF(O346="X",$G346,0)</f>
        <v>0</v>
      </c>
      <c r="AD346" s="69">
        <f>IF(P346="X",$G346,0)</f>
        <v>0</v>
      </c>
      <c r="AE346" s="69">
        <f>IF(K346="X",$G346,0)</f>
        <v>0</v>
      </c>
      <c r="AF346" s="69">
        <f>IF(T346="X",IF(D346="Days",C346,C346*'Globals'!$C$27)*E346,0)</f>
        <v>0</v>
      </c>
      <c r="AG346" s="69">
        <f>IF(U346="X",IF($D346="Days",$C346,$C346*'Globals'!$C$27)*$E346,0)</f>
        <v>0</v>
      </c>
      <c r="AH346" s="69">
        <f>IF(V346="X",$G346,0)</f>
        <v>0</v>
      </c>
      <c r="AI346" s="69">
        <f>IF(W346="X",$G346,0)</f>
        <v>0</v>
      </c>
      <c r="AJ346" s="69">
        <f>IF(L346="X",$G346,0)</f>
        <v>0</v>
      </c>
      <c r="AK346" s="69">
        <f>(IF(Q346="X",G346*'Globals'!$C$45,0))+(IF(N346="X",G346*'Globals'!$C$46,0))+(IF(O346="X",G346*'Globals'!$C$47,0))+(IF(K346="X",G346*'Globals'!$C$49,0))+(IF(T346="X",G346*'Globals'!$C$51,0))+(IF(L346="X",G346*'Globals'!$C$50,0))</f>
        <v>0</v>
      </c>
      <c r="AL346" s="69">
        <f>IF(J346="",G346,0)</f>
        <v>0</v>
      </c>
      <c r="AM346" s="3"/>
      <c r="AN346" s="67"/>
      <c r="AO346" s="3"/>
    </row>
    <row r="347" ht="13.65" customHeight="1">
      <c r="A347" s="107"/>
      <c r="B347" s="108"/>
      <c r="C347" s="108"/>
      <c r="D347" s="108"/>
      <c r="E347" s="108"/>
      <c r="F347" s="110"/>
      <c r="G347" s="109"/>
      <c r="H347" s="109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69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ht="13.65" customHeight="1">
      <c r="A348" s="111"/>
      <c r="B348" t="s" s="63">
        <v>612</v>
      </c>
      <c r="C348" s="64"/>
      <c r="D348" s="64"/>
      <c r="E348" s="64"/>
      <c r="F348" s="113"/>
      <c r="G348" s="113"/>
      <c r="H348" s="112">
        <v>0</v>
      </c>
      <c r="I348" s="3"/>
      <c r="J348" s="97"/>
      <c r="K348" s="98"/>
      <c r="L348" s="98"/>
      <c r="M348" s="98"/>
      <c r="N348" s="98"/>
      <c r="O348" s="98"/>
      <c r="P348" s="98"/>
      <c r="Q348" s="98"/>
      <c r="R348" s="98"/>
      <c r="S348" s="98"/>
      <c r="T348" s="98"/>
      <c r="U348" s="98"/>
      <c r="V348" s="98"/>
      <c r="W348" s="98"/>
      <c r="X348" s="98"/>
      <c r="Y348" s="98"/>
      <c r="Z348" s="98"/>
      <c r="AA348" s="98"/>
      <c r="AB348" s="98"/>
      <c r="AC348" s="98"/>
      <c r="AD348" s="98"/>
      <c r="AE348" s="98"/>
      <c r="AF348" s="98"/>
      <c r="AG348" s="98"/>
      <c r="AH348" s="98"/>
      <c r="AI348" s="98"/>
      <c r="AJ348" s="98"/>
      <c r="AK348" s="98"/>
      <c r="AL348" s="98"/>
      <c r="AM348" s="98"/>
      <c r="AN348" s="3"/>
      <c r="AO348" s="3"/>
    </row>
    <row r="349" ht="13.65" customHeight="1">
      <c r="A349" s="107"/>
      <c r="B349" s="108"/>
      <c r="C349" s="108"/>
      <c r="D349" s="108"/>
      <c r="E349" s="108"/>
      <c r="F349" s="110"/>
      <c r="G349" s="109"/>
      <c r="H349" s="109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69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ht="13.65" customHeight="1">
      <c r="A350" t="s" s="101">
        <v>76</v>
      </c>
      <c r="B350" t="s" s="101">
        <v>613</v>
      </c>
      <c r="C350" s="103"/>
      <c r="D350" s="103"/>
      <c r="E350" s="103"/>
      <c r="F350" s="104"/>
      <c r="G350" s="105"/>
      <c r="H350" s="105"/>
      <c r="I350" s="16"/>
      <c r="J350" s="97"/>
      <c r="K350" s="98"/>
      <c r="L350" s="98"/>
      <c r="M350" s="98"/>
      <c r="N350" s="98"/>
      <c r="O350" s="98"/>
      <c r="P350" s="98"/>
      <c r="Q350" s="98"/>
      <c r="R350" s="98"/>
      <c r="S350" s="98"/>
      <c r="T350" s="98"/>
      <c r="U350" s="98"/>
      <c r="V350" s="98"/>
      <c r="W350" s="98"/>
      <c r="X350" s="98"/>
      <c r="Y350" s="98"/>
      <c r="Z350" s="98"/>
      <c r="AA350" s="98"/>
      <c r="AB350" s="98"/>
      <c r="AC350" s="98"/>
      <c r="AD350" s="98"/>
      <c r="AE350" s="98"/>
      <c r="AF350" s="98"/>
      <c r="AG350" s="98"/>
      <c r="AH350" s="98"/>
      <c r="AI350" s="98"/>
      <c r="AJ350" s="98"/>
      <c r="AK350" s="98"/>
      <c r="AL350" s="98"/>
      <c r="AM350" s="98"/>
      <c r="AN350" s="3"/>
      <c r="AO350" s="3"/>
    </row>
    <row r="351" ht="13.65" customHeight="1">
      <c r="A351" t="s" s="32">
        <v>614</v>
      </c>
      <c r="B351" t="s" s="32">
        <v>615</v>
      </c>
      <c r="C351" t="s" s="32">
        <v>335</v>
      </c>
      <c r="D351" t="s" s="32">
        <v>228</v>
      </c>
      <c r="E351" s="60">
        <v>1</v>
      </c>
      <c r="F351" s="106"/>
      <c r="G351" s="35">
        <v>0</v>
      </c>
      <c r="H351" s="35"/>
      <c r="I351" s="16"/>
      <c r="J351" s="3"/>
      <c r="K351" t="s" s="71">
        <v>223</v>
      </c>
      <c r="L351" s="3"/>
      <c r="M351" t="s" s="71">
        <v>223</v>
      </c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69">
        <f>IF(M351="X",IF(D351="Weeks",C351*E351*'Globals'!$C$27,C351*E351),0)</f>
      </c>
      <c r="Y351" s="69">
        <f>IF(Q351="X",G351,0)</f>
        <v>0</v>
      </c>
      <c r="Z351" s="69">
        <f>IF(R351="X",$G351,0)</f>
        <v>0</v>
      </c>
      <c r="AA351" s="69">
        <f>IF(S351="X",$G351,0)</f>
        <v>0</v>
      </c>
      <c r="AB351" s="69">
        <f>IF(N351="X",$G351,0)</f>
        <v>0</v>
      </c>
      <c r="AC351" s="69">
        <f>IF(O351="X",$G351,0)</f>
        <v>0</v>
      </c>
      <c r="AD351" s="69">
        <f>IF(P351="X",$G351,0)</f>
        <v>0</v>
      </c>
      <c r="AE351" s="69">
        <f>IF(K351="X",$G351,0)</f>
        <v>0</v>
      </c>
      <c r="AF351" s="69">
        <f>IF(T351="X",IF(D351="Days",C351,C351*'Globals'!$C$27)*E351,0)</f>
        <v>0</v>
      </c>
      <c r="AG351" s="69">
        <f>IF(U351="X",IF($D351="Days",$C351,$C351*'Globals'!$C$27)*$E351,0)</f>
        <v>0</v>
      </c>
      <c r="AH351" s="69">
        <f>IF(V351="X",$G351,0)</f>
        <v>0</v>
      </c>
      <c r="AI351" s="69">
        <f>IF(W351="X",$G351,0)</f>
        <v>0</v>
      </c>
      <c r="AJ351" s="69">
        <f>IF(L351="X",$G351,0)</f>
        <v>0</v>
      </c>
      <c r="AK351" s="69">
        <f>(IF(Q351="X",G351*'Globals'!$C$45,0))+(IF(N351="X",G351*'Globals'!$C$46,0))+(IF(O351="X",G351*'Globals'!$C$47,0))+(IF(K351="X",G351*'Globals'!$C$49,0))+(IF(T351="X",G351*'Globals'!$C$51,0))+(IF(L351="X",G351*'Globals'!$C$50,0))</f>
        <v>0</v>
      </c>
      <c r="AL351" s="69">
        <f>IF(J351="",G351,0)</f>
        <v>0</v>
      </c>
      <c r="AM351" s="3"/>
      <c r="AN351" s="3"/>
      <c r="AO351" s="3"/>
    </row>
    <row r="352" ht="13.65" customHeight="1">
      <c r="A352" t="s" s="32">
        <v>616</v>
      </c>
      <c r="B352" t="s" s="32">
        <v>617</v>
      </c>
      <c r="C352" s="60"/>
      <c r="D352" t="s" s="32">
        <v>228</v>
      </c>
      <c r="E352" s="60"/>
      <c r="F352" s="106"/>
      <c r="G352" s="35"/>
      <c r="H352" s="35"/>
      <c r="I352" s="16"/>
      <c r="J352" s="3"/>
      <c r="K352" t="s" s="71">
        <v>223</v>
      </c>
      <c r="L352" s="3"/>
      <c r="M352" t="s" s="71">
        <v>223</v>
      </c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69">
        <f>IF(M352="X",IF(D352="Weeks",C352*E352*'Globals'!$C$27,C352*E352),0)</f>
        <v>0</v>
      </c>
      <c r="Y352" s="69">
        <f>IF(Q352="X",G352,0)</f>
        <v>0</v>
      </c>
      <c r="Z352" s="69">
        <f>IF(R352="X",$G352,0)</f>
        <v>0</v>
      </c>
      <c r="AA352" s="69">
        <f>IF(S352="X",$G352,0)</f>
        <v>0</v>
      </c>
      <c r="AB352" s="69">
        <f>IF(N352="X",$G352,0)</f>
        <v>0</v>
      </c>
      <c r="AC352" s="69">
        <f>IF(O352="X",$G352,0)</f>
        <v>0</v>
      </c>
      <c r="AD352" s="69">
        <f>IF(P352="X",$G352,0)</f>
        <v>0</v>
      </c>
      <c r="AE352" s="69">
        <f>IF(K352="X",$G352,0)</f>
        <v>0</v>
      </c>
      <c r="AF352" s="69">
        <f>IF(T352="X",IF(D352="Days",C352,C352*'Globals'!$C$27)*E352,0)</f>
        <v>0</v>
      </c>
      <c r="AG352" s="69">
        <f>IF(U352="X",IF($D352="Days",$C352,$C352*'Globals'!$C$27)*$E352,0)</f>
        <v>0</v>
      </c>
      <c r="AH352" s="69">
        <f>IF(V352="X",$G352,0)</f>
        <v>0</v>
      </c>
      <c r="AI352" s="69">
        <f>IF(W352="X",$G352,0)</f>
        <v>0</v>
      </c>
      <c r="AJ352" s="69">
        <f>IF(L352="X",$G352,0)</f>
        <v>0</v>
      </c>
      <c r="AK352" s="69">
        <f>(IF(Q352="X",G352*'Globals'!$C$45,0))+(IF(N352="X",G352*'Globals'!$C$46,0))+(IF(O352="X",G352*'Globals'!$C$47,0))+(IF(K352="X",G352*'Globals'!$C$49,0))+(IF(T352="X",G352*'Globals'!$C$51,0))+(IF(L352="X",G352*'Globals'!$C$50,0))</f>
        <v>0</v>
      </c>
      <c r="AL352" s="69">
        <f>IF(J352="",G352,0)</f>
        <v>0</v>
      </c>
      <c r="AM352" s="3"/>
      <c r="AN352" s="3"/>
      <c r="AO352" s="3"/>
    </row>
    <row r="353" ht="13.65" customHeight="1">
      <c r="A353" t="s" s="32">
        <v>618</v>
      </c>
      <c r="B353" t="s" s="32">
        <v>619</v>
      </c>
      <c r="C353" s="60"/>
      <c r="D353" t="s" s="32">
        <v>228</v>
      </c>
      <c r="E353" s="60"/>
      <c r="F353" s="106"/>
      <c r="G353" s="35"/>
      <c r="H353" s="35"/>
      <c r="I353" s="16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69">
        <f>IF(M353="X",IF(D353="Weeks",C353*E353*'Globals'!$C$27,C353*E353),0)</f>
        <v>0</v>
      </c>
      <c r="Y353" s="69">
        <f>IF(Q353="X",G353,0)</f>
        <v>0</v>
      </c>
      <c r="Z353" s="69">
        <f>IF(R353="X",$G353,0)</f>
        <v>0</v>
      </c>
      <c r="AA353" s="69">
        <f>IF(S353="X",$G353,0)</f>
        <v>0</v>
      </c>
      <c r="AB353" s="69">
        <f>IF(N353="X",$G353,0)</f>
        <v>0</v>
      </c>
      <c r="AC353" s="69">
        <f>IF(O353="X",$G353,0)</f>
        <v>0</v>
      </c>
      <c r="AD353" s="69">
        <f>IF(P353="X",$G353,0)</f>
        <v>0</v>
      </c>
      <c r="AE353" s="69">
        <f>IF(K353="X",$G353,0)</f>
        <v>0</v>
      </c>
      <c r="AF353" s="69">
        <f>IF(T353="X",IF(D353="Days",C353,C353*'Globals'!$C$27)*E353,0)</f>
        <v>0</v>
      </c>
      <c r="AG353" s="69">
        <f>IF(U353="X",IF($D353="Days",$C353,$C353*'Globals'!$C$27)*$E353,0)</f>
        <v>0</v>
      </c>
      <c r="AH353" s="69">
        <f>IF(V353="X",$G353,0)</f>
        <v>0</v>
      </c>
      <c r="AI353" s="69">
        <f>IF(W353="X",$G353,0)</f>
        <v>0</v>
      </c>
      <c r="AJ353" s="69">
        <f>IF(L353="X",$G353,0)</f>
        <v>0</v>
      </c>
      <c r="AK353" s="69">
        <f>(IF(Q353="X",G353*'Globals'!$C$45,0))+(IF(N353="X",G353*'Globals'!$C$46,0))+(IF(O353="X",G353*'Globals'!$C$47,0))+(IF(K353="X",G353*'Globals'!$C$49,0))+(IF(T353="X",G353*'Globals'!$C$51,0))+(IF(L353="X",G353*'Globals'!$C$50,0))</f>
        <v>0</v>
      </c>
      <c r="AL353" s="69">
        <f>IF(J353="",G353,0)</f>
        <v>0</v>
      </c>
      <c r="AM353" s="3"/>
      <c r="AN353" s="3"/>
      <c r="AO353" s="3"/>
    </row>
    <row r="354" ht="13.65" customHeight="1">
      <c r="A354" t="s" s="32">
        <v>620</v>
      </c>
      <c r="B354" t="s" s="32">
        <v>621</v>
      </c>
      <c r="C354" s="60"/>
      <c r="D354" t="s" s="32">
        <v>184</v>
      </c>
      <c r="E354" s="60"/>
      <c r="F354" s="106"/>
      <c r="G354" s="35"/>
      <c r="H354" s="35"/>
      <c r="I354" s="16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69">
        <f>IF(M354="X",IF(D354="Weeks",C354*E354*'Globals'!$C$27,C354*E354),0)</f>
        <v>0</v>
      </c>
      <c r="Y354" s="69">
        <f>IF(Q354="X",G354,0)</f>
        <v>0</v>
      </c>
      <c r="Z354" s="69">
        <f>IF(R354="X",$G354,0)</f>
        <v>0</v>
      </c>
      <c r="AA354" s="69">
        <f>IF(S354="X",$G354,0)</f>
        <v>0</v>
      </c>
      <c r="AB354" s="69">
        <f>IF(N354="X",$G354,0)</f>
        <v>0</v>
      </c>
      <c r="AC354" s="69">
        <f>IF(O354="X",$G354,0)</f>
        <v>0</v>
      </c>
      <c r="AD354" s="69">
        <f>IF(P354="X",$G354,0)</f>
        <v>0</v>
      </c>
      <c r="AE354" s="69">
        <f>IF(K354="X",$G354,0)</f>
        <v>0</v>
      </c>
      <c r="AF354" s="69">
        <f>IF(T354="X",IF(D354="Days",C354,C354*'Globals'!$C$27)*E354,0)</f>
        <v>0</v>
      </c>
      <c r="AG354" s="69">
        <f>IF(U354="X",IF($D354="Days",$C354,$C354*'Globals'!$C$27)*$E354,0)</f>
        <v>0</v>
      </c>
      <c r="AH354" s="69">
        <f>IF(V354="X",$G354,0)</f>
        <v>0</v>
      </c>
      <c r="AI354" s="69">
        <f>IF(W354="X",$G354,0)</f>
        <v>0</v>
      </c>
      <c r="AJ354" s="69">
        <f>IF(L354="X",$G354,0)</f>
        <v>0</v>
      </c>
      <c r="AK354" s="69">
        <f>(IF(Q354="X",G354*'Globals'!$C$45,0))+(IF(N354="X",G354*'Globals'!$C$46,0))+(IF(O354="X",G354*'Globals'!$C$47,0))+(IF(K354="X",G354*'Globals'!$C$49,0))+(IF(T354="X",G354*'Globals'!$C$51,0))+(IF(L354="X",G354*'Globals'!$C$50,0))</f>
        <v>0</v>
      </c>
      <c r="AL354" s="69">
        <f>IF(J354="",G354,0)</f>
        <v>0</v>
      </c>
      <c r="AM354" s="3"/>
      <c r="AN354" s="3"/>
      <c r="AO354" s="3"/>
    </row>
    <row r="355" ht="13.65" customHeight="1">
      <c r="A355" t="s" s="32">
        <v>622</v>
      </c>
      <c r="B355" t="s" s="32">
        <v>623</v>
      </c>
      <c r="C355" s="60"/>
      <c r="D355" t="s" s="32">
        <v>228</v>
      </c>
      <c r="E355" s="60"/>
      <c r="F355" s="106"/>
      <c r="G355" s="35"/>
      <c r="H355" s="35"/>
      <c r="I355" s="16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69">
        <f>IF(M355="X",IF(D355="Weeks",C355*E355*'Globals'!$C$27,C355*E355),0)</f>
        <v>0</v>
      </c>
      <c r="Y355" s="69">
        <f>IF(Q355="X",G355,0)</f>
        <v>0</v>
      </c>
      <c r="Z355" s="69">
        <f>IF(R355="X",$G355,0)</f>
        <v>0</v>
      </c>
      <c r="AA355" s="69">
        <f>IF(S355="X",$G355,0)</f>
        <v>0</v>
      </c>
      <c r="AB355" s="69">
        <f>IF(N355="X",$G355,0)</f>
        <v>0</v>
      </c>
      <c r="AC355" s="69">
        <f>IF(O355="X",$G355,0)</f>
        <v>0</v>
      </c>
      <c r="AD355" s="69">
        <f>IF(P355="X",$G355,0)</f>
        <v>0</v>
      </c>
      <c r="AE355" s="69">
        <f>IF(K355="X",$G355,0)</f>
        <v>0</v>
      </c>
      <c r="AF355" s="69">
        <f>IF(T355="X",IF(D355="Days",C355,C355*'Globals'!$C$27)*E355,0)</f>
        <v>0</v>
      </c>
      <c r="AG355" s="69">
        <f>IF(U355="X",IF($D355="Days",$C355,$C355*'Globals'!$C$27)*$E355,0)</f>
        <v>0</v>
      </c>
      <c r="AH355" s="69">
        <f>IF(V355="X",$G355,0)</f>
        <v>0</v>
      </c>
      <c r="AI355" s="69">
        <f>IF(W355="X",$G355,0)</f>
        <v>0</v>
      </c>
      <c r="AJ355" s="69">
        <f>IF(L355="X",$G355,0)</f>
        <v>0</v>
      </c>
      <c r="AK355" s="69">
        <f>(IF(Q355="X",G355*'Globals'!$C$45,0))+(IF(N355="X",G355*'Globals'!$C$46,0))+(IF(O355="X",G355*'Globals'!$C$47,0))+(IF(K355="X",G355*'Globals'!$C$49,0))+(IF(T355="X",G355*'Globals'!$C$51,0))+(IF(L355="X",G355*'Globals'!$C$50,0))</f>
        <v>0</v>
      </c>
      <c r="AL355" s="69">
        <f>IF(J355="",G355,0)</f>
        <v>0</v>
      </c>
      <c r="AM355" s="3"/>
      <c r="AN355" s="3"/>
      <c r="AO355" s="3"/>
    </row>
    <row r="356" ht="13.65" customHeight="1">
      <c r="A356" t="s" s="32">
        <v>624</v>
      </c>
      <c r="B356" t="s" s="32">
        <v>625</v>
      </c>
      <c r="C356" s="60"/>
      <c r="D356" t="s" s="32">
        <v>184</v>
      </c>
      <c r="E356" s="60"/>
      <c r="F356" s="106"/>
      <c r="G356" s="35"/>
      <c r="H356" s="35"/>
      <c r="I356" s="16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69">
        <f>IF(M356="X",IF(D356="Weeks",C356*E356*'Globals'!$C$27,C356*E356),0)</f>
        <v>0</v>
      </c>
      <c r="Y356" s="69">
        <f>IF(Q356="X",G356,0)</f>
        <v>0</v>
      </c>
      <c r="Z356" s="69">
        <f>IF(R356="X",$G356,0)</f>
        <v>0</v>
      </c>
      <c r="AA356" s="69">
        <f>IF(S356="X",$G356,0)</f>
        <v>0</v>
      </c>
      <c r="AB356" s="69">
        <f>IF(N356="X",$G356,0)</f>
        <v>0</v>
      </c>
      <c r="AC356" s="69">
        <f>IF(O356="X",$G356,0)</f>
        <v>0</v>
      </c>
      <c r="AD356" s="69">
        <f>IF(P356="X",$G356,0)</f>
        <v>0</v>
      </c>
      <c r="AE356" s="69">
        <f>IF(K356="X",$G356,0)</f>
        <v>0</v>
      </c>
      <c r="AF356" s="69">
        <f>IF(T356="X",IF(D356="Days",C356,C356*'Globals'!$C$27)*E356,0)</f>
        <v>0</v>
      </c>
      <c r="AG356" s="69">
        <f>IF(U356="X",IF($D356="Days",$C356,$C356*'Globals'!$C$27)*$E356,0)</f>
        <v>0</v>
      </c>
      <c r="AH356" s="69">
        <f>IF(V356="X",$G356,0)</f>
        <v>0</v>
      </c>
      <c r="AI356" s="69">
        <f>IF(W356="X",$G356,0)</f>
        <v>0</v>
      </c>
      <c r="AJ356" s="69">
        <f>IF(L356="X",$G356,0)</f>
        <v>0</v>
      </c>
      <c r="AK356" s="69">
        <f>(IF(Q356="X",G356*'Globals'!$C$45,0))+(IF(N356="X",G356*'Globals'!$C$46,0))+(IF(O356="X",G356*'Globals'!$C$47,0))+(IF(K356="X",G356*'Globals'!$C$49,0))+(IF(T356="X",G356*'Globals'!$C$51,0))+(IF(L356="X",G356*'Globals'!$C$50,0))</f>
        <v>0</v>
      </c>
      <c r="AL356" s="69">
        <f>IF(J356="",G356,0)</f>
        <v>0</v>
      </c>
      <c r="AM356" s="3"/>
      <c r="AN356" s="3"/>
      <c r="AO356" s="3"/>
    </row>
    <row r="357" ht="13.65" customHeight="1">
      <c r="A357" t="s" s="32">
        <v>626</v>
      </c>
      <c r="B357" t="s" s="32">
        <v>627</v>
      </c>
      <c r="C357" s="60">
        <v>1</v>
      </c>
      <c r="D357" t="s" s="32">
        <v>184</v>
      </c>
      <c r="E357" s="60">
        <v>1</v>
      </c>
      <c r="F357" s="106">
        <v>0</v>
      </c>
      <c r="G357" s="35">
        <v>0</v>
      </c>
      <c r="H357" s="35"/>
      <c r="I357" s="16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69">
        <f>IF(M357="X",IF(D357="Weeks",C357*E357*'Globals'!$C$27,C357*E357),0)</f>
        <v>0</v>
      </c>
      <c r="Y357" s="69">
        <f>IF(Q357="X",G357,0)</f>
        <v>0</v>
      </c>
      <c r="Z357" s="69">
        <f>IF(R357="X",$G357,0)</f>
        <v>0</v>
      </c>
      <c r="AA357" s="69">
        <f>IF(S357="X",$G357,0)</f>
        <v>0</v>
      </c>
      <c r="AB357" s="69">
        <f>IF(N357="X",$G357,0)</f>
        <v>0</v>
      </c>
      <c r="AC357" s="69">
        <f>IF(O357="X",$G357,0)</f>
        <v>0</v>
      </c>
      <c r="AD357" s="69">
        <f>IF(P357="X",$G357,0)</f>
        <v>0</v>
      </c>
      <c r="AE357" s="69">
        <f>IF(K357="X",$G357,0)</f>
        <v>0</v>
      </c>
      <c r="AF357" s="69">
        <f>IF(T357="X",IF(D357="Days",C357,C357*'Globals'!$C$27)*E357,0)</f>
        <v>0</v>
      </c>
      <c r="AG357" s="69">
        <f>IF(U357="X",IF($D357="Days",$C357,$C357*'Globals'!$C$27)*$E357,0)</f>
        <v>0</v>
      </c>
      <c r="AH357" s="69">
        <f>IF(V357="X",$G357,0)</f>
        <v>0</v>
      </c>
      <c r="AI357" s="69">
        <f>IF(W357="X",$G357,0)</f>
        <v>0</v>
      </c>
      <c r="AJ357" s="69">
        <f>IF(L357="X",$G357,0)</f>
        <v>0</v>
      </c>
      <c r="AK357" s="69">
        <f>(IF(Q357="X",G357*'Globals'!$C$45,0))+(IF(N357="X",G357*'Globals'!$C$46,0))+(IF(O357="X",G357*'Globals'!$C$47,0))+(IF(K357="X",G357*'Globals'!$C$49,0))+(IF(T357="X",G357*'Globals'!$C$51,0))+(IF(L357="X",G357*'Globals'!$C$50,0))</f>
        <v>0</v>
      </c>
      <c r="AL357" s="69">
        <f>IF(J357="",G357,0)</f>
        <v>0</v>
      </c>
      <c r="AM357" s="3"/>
      <c r="AN357" s="3"/>
      <c r="AO357" s="3"/>
    </row>
    <row r="358" ht="13.65" customHeight="1">
      <c r="A358" t="s" s="32">
        <v>628</v>
      </c>
      <c r="B358" t="s" s="32">
        <v>629</v>
      </c>
      <c r="C358" s="60"/>
      <c r="D358" t="s" s="32">
        <v>184</v>
      </c>
      <c r="E358" s="60"/>
      <c r="F358" s="106"/>
      <c r="G358" s="35"/>
      <c r="H358" s="35"/>
      <c r="I358" s="16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69">
        <f>IF(M358="X",IF(D358="Weeks",C358*E358*'Globals'!$C$27,C358*E358),0)</f>
        <v>0</v>
      </c>
      <c r="Y358" s="69">
        <f>IF(Q358="X",G358,0)</f>
        <v>0</v>
      </c>
      <c r="Z358" s="69">
        <f>IF(R358="X",$G358,0)</f>
        <v>0</v>
      </c>
      <c r="AA358" s="69">
        <f>IF(S358="X",$G358,0)</f>
        <v>0</v>
      </c>
      <c r="AB358" s="69">
        <f>IF(N358="X",$G358,0)</f>
        <v>0</v>
      </c>
      <c r="AC358" s="69">
        <f>IF(O358="X",$G358,0)</f>
        <v>0</v>
      </c>
      <c r="AD358" s="69">
        <f>IF(P358="X",$G358,0)</f>
        <v>0</v>
      </c>
      <c r="AE358" s="69">
        <f>IF(K358="X",$G358,0)</f>
        <v>0</v>
      </c>
      <c r="AF358" s="69">
        <f>IF(T358="X",IF(D358="Days",C358,C358*'Globals'!$C$27)*E358,0)</f>
        <v>0</v>
      </c>
      <c r="AG358" s="69">
        <f>IF(U358="X",IF($D358="Days",$C358,$C358*'Globals'!$C$27)*$E358,0)</f>
        <v>0</v>
      </c>
      <c r="AH358" s="69">
        <f>IF(V358="X",$G358,0)</f>
        <v>0</v>
      </c>
      <c r="AI358" s="69">
        <f>IF(W358="X",$G358,0)</f>
        <v>0</v>
      </c>
      <c r="AJ358" s="69">
        <f>IF(L358="X",$G358,0)</f>
        <v>0</v>
      </c>
      <c r="AK358" s="69">
        <f>(IF(Q358="X",G358*'Globals'!$C$45,0))+(IF(N358="X",G358*'Globals'!$C$46,0))+(IF(O358="X",G358*'Globals'!$C$47,0))+(IF(K358="X",G358*'Globals'!$C$49,0))+(IF(T358="X",G358*'Globals'!$C$51,0))+(IF(L358="X",G358*'Globals'!$C$50,0))</f>
        <v>0</v>
      </c>
      <c r="AL358" s="69">
        <f>IF(J358="",G358,0)</f>
        <v>0</v>
      </c>
      <c r="AM358" s="3"/>
      <c r="AN358" s="3"/>
      <c r="AO358" s="3"/>
    </row>
    <row r="359" ht="13.65" customHeight="1">
      <c r="A359" t="s" s="32">
        <v>630</v>
      </c>
      <c r="B359" t="s" s="32">
        <v>341</v>
      </c>
      <c r="C359" s="60"/>
      <c r="D359" t="s" s="32">
        <v>228</v>
      </c>
      <c r="E359" s="60"/>
      <c r="F359" s="106"/>
      <c r="G359" s="35"/>
      <c r="H359" s="35"/>
      <c r="I359" s="16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69">
        <f>IF(M359="X",IF(D359="Weeks",C359*E359*'Globals'!$C$27,C359*E359),0)</f>
        <v>0</v>
      </c>
      <c r="Y359" s="69">
        <f>IF(Q359="X",G359,0)</f>
        <v>0</v>
      </c>
      <c r="Z359" s="69">
        <f>IF(R359="X",$G359,0)</f>
        <v>0</v>
      </c>
      <c r="AA359" s="69">
        <f>IF(S359="X",$G359,0)</f>
        <v>0</v>
      </c>
      <c r="AB359" s="69">
        <f>IF(N359="X",$G359,0)</f>
        <v>0</v>
      </c>
      <c r="AC359" s="69">
        <f>IF(O359="X",$G359,0)</f>
        <v>0</v>
      </c>
      <c r="AD359" s="69">
        <f>IF(P359="X",$G359,0)</f>
        <v>0</v>
      </c>
      <c r="AE359" s="69">
        <f>IF(K359="X",$G359,0)</f>
        <v>0</v>
      </c>
      <c r="AF359" s="69">
        <f>IF(T359="X",IF(D359="Days",C359,C359*'Globals'!$C$27)*E359,0)</f>
        <v>0</v>
      </c>
      <c r="AG359" s="69">
        <f>IF(U359="X",IF($D359="Days",$C359,$C359*'Globals'!$C$27)*$E359,0)</f>
        <v>0</v>
      </c>
      <c r="AH359" s="69">
        <f>IF(V359="X",$G359,0)</f>
        <v>0</v>
      </c>
      <c r="AI359" s="69">
        <f>IF(W359="X",$G359,0)</f>
        <v>0</v>
      </c>
      <c r="AJ359" s="69">
        <f>IF(L359="X",$G359,0)</f>
        <v>0</v>
      </c>
      <c r="AK359" s="69">
        <f>(IF(Q359="X",G359*'Globals'!$C$45,0))+(IF(N359="X",G359*'Globals'!$C$46,0))+(IF(O359="X",G359*'Globals'!$C$47,0))+(IF(K359="X",G359*'Globals'!$C$49,0))+(IF(T359="X",G359*'Globals'!$C$51,0))+(IF(L359="X",G359*'Globals'!$C$50,0))</f>
        <v>0</v>
      </c>
      <c r="AL359" s="69">
        <f>IF(J359="",G359,0)</f>
        <v>0</v>
      </c>
      <c r="AM359" s="3"/>
      <c r="AN359" s="3"/>
      <c r="AO359" s="3"/>
    </row>
    <row r="360" ht="13.65" customHeight="1">
      <c r="A360" t="s" s="32">
        <v>631</v>
      </c>
      <c r="B360" t="s" s="32">
        <v>345</v>
      </c>
      <c r="C360" s="60">
        <v>1</v>
      </c>
      <c r="D360" t="s" s="32">
        <v>184</v>
      </c>
      <c r="E360" s="60"/>
      <c r="F360" s="106"/>
      <c r="G360" s="35"/>
      <c r="H360" s="35"/>
      <c r="I360" s="16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69">
        <f>IF(M360="X",IF(D360="Weeks",C360*E360*'Globals'!$C$27,C360*E360),0)</f>
        <v>0</v>
      </c>
      <c r="Y360" s="69">
        <f>IF(Q360="X",G360,0)</f>
        <v>0</v>
      </c>
      <c r="Z360" s="69">
        <f>IF(R360="X",$G360,0)</f>
        <v>0</v>
      </c>
      <c r="AA360" s="69">
        <f>IF(S360="X",$G360,0)</f>
        <v>0</v>
      </c>
      <c r="AB360" s="69">
        <f>IF(N360="X",$G360,0)</f>
        <v>0</v>
      </c>
      <c r="AC360" s="69">
        <f>IF(O360="X",$G360,0)</f>
        <v>0</v>
      </c>
      <c r="AD360" s="69">
        <f>IF(P360="X",$G360,0)</f>
        <v>0</v>
      </c>
      <c r="AE360" s="69">
        <f>IF(K360="X",$G360,0)</f>
        <v>0</v>
      </c>
      <c r="AF360" s="69">
        <f>IF(T360="X",IF(D360="Days",C360,C360*'Globals'!$C$27)*E360,0)</f>
        <v>0</v>
      </c>
      <c r="AG360" s="69">
        <f>IF(U360="X",IF($D360="Days",$C360,$C360*'Globals'!$C$27)*$E360,0)</f>
        <v>0</v>
      </c>
      <c r="AH360" s="69">
        <f>IF(V360="X",$G360,0)</f>
        <v>0</v>
      </c>
      <c r="AI360" s="69">
        <f>IF(W360="X",$G360,0)</f>
        <v>0</v>
      </c>
      <c r="AJ360" s="69">
        <f>IF(L360="X",$G360,0)</f>
        <v>0</v>
      </c>
      <c r="AK360" s="69">
        <f>(IF(Q360="X",G360*'Globals'!$C$45,0))+(IF(N360="X",G360*'Globals'!$C$46,0))+(IF(O360="X",G360*'Globals'!$C$47,0))+(IF(K360="X",G360*'Globals'!$C$49,0))+(IF(T360="X",G360*'Globals'!$C$51,0))+(IF(L360="X",G360*'Globals'!$C$50,0))</f>
        <v>0</v>
      </c>
      <c r="AL360" s="69">
        <f>IF(J360="",G360,0)</f>
        <v>0</v>
      </c>
      <c r="AM360" s="3"/>
      <c r="AN360" s="3"/>
      <c r="AO360" s="3"/>
    </row>
    <row r="361" ht="13.65" customHeight="1">
      <c r="A361" t="s" s="32">
        <v>632</v>
      </c>
      <c r="B361" t="s" s="32">
        <v>633</v>
      </c>
      <c r="C361" s="60">
        <v>1</v>
      </c>
      <c r="D361" t="s" s="32">
        <v>184</v>
      </c>
      <c r="E361" s="60">
        <v>1</v>
      </c>
      <c r="F361" s="106">
        <v>0</v>
      </c>
      <c r="G361" s="35">
        <v>0</v>
      </c>
      <c r="H361" s="35"/>
      <c r="I361" s="16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69">
        <f>IF(M361="X",IF(D361="Weeks",C361*E361*'Globals'!$C$27,C361*E361),0)</f>
        <v>0</v>
      </c>
      <c r="Y361" s="69">
        <f>IF(Q361="X",G361,0)</f>
        <v>0</v>
      </c>
      <c r="Z361" s="69">
        <f>IF(R361="X",$G361,0)</f>
        <v>0</v>
      </c>
      <c r="AA361" s="69">
        <f>IF(S361="X",$G361,0)</f>
        <v>0</v>
      </c>
      <c r="AB361" s="69">
        <f>IF(N361="X",$G361,0)</f>
        <v>0</v>
      </c>
      <c r="AC361" s="69">
        <f>IF(O361="X",$G361,0)</f>
        <v>0</v>
      </c>
      <c r="AD361" s="69">
        <f>IF(P361="X",$G361,0)</f>
        <v>0</v>
      </c>
      <c r="AE361" s="69">
        <f>IF(K361="X",$G361,0)</f>
        <v>0</v>
      </c>
      <c r="AF361" s="69">
        <f>IF(T361="X",IF(D361="Days",C361,C361*'Globals'!$C$27)*E361,0)</f>
        <v>0</v>
      </c>
      <c r="AG361" s="69">
        <f>IF(U361="X",IF($D361="Days",$C361,$C361*'Globals'!$C$27)*$E361,0)</f>
        <v>0</v>
      </c>
      <c r="AH361" s="69">
        <f>IF(V361="X",$G361,0)</f>
        <v>0</v>
      </c>
      <c r="AI361" s="69">
        <f>IF(W361="X",$G361,0)</f>
        <v>0</v>
      </c>
      <c r="AJ361" s="69">
        <f>IF(L361="X",$G361,0)</f>
        <v>0</v>
      </c>
      <c r="AK361" s="69">
        <f>(IF(Q361="X",G361*'Globals'!$C$45,0))+(IF(N361="X",G361*'Globals'!$C$46,0))+(IF(O361="X",G361*'Globals'!$C$47,0))+(IF(K361="X",G361*'Globals'!$C$49,0))+(IF(T361="X",G361*'Globals'!$C$51,0))+(IF(L361="X",G361*'Globals'!$C$50,0))</f>
        <v>0</v>
      </c>
      <c r="AL361" s="69">
        <f>IF(J361="",G361,0)</f>
        <v>0</v>
      </c>
      <c r="AM361" s="3"/>
      <c r="AN361" s="3"/>
      <c r="AO361" s="3"/>
    </row>
    <row r="362" ht="13.65" customHeight="1">
      <c r="A362" s="107"/>
      <c r="B362" s="108"/>
      <c r="C362" s="108"/>
      <c r="D362" s="108"/>
      <c r="E362" s="108"/>
      <c r="F362" s="110"/>
      <c r="G362" s="109"/>
      <c r="H362" s="109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69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ht="13.65" customHeight="1">
      <c r="A363" s="111"/>
      <c r="B363" t="s" s="63">
        <v>634</v>
      </c>
      <c r="C363" s="64"/>
      <c r="D363" s="64"/>
      <c r="E363" s="64"/>
      <c r="F363" s="113"/>
      <c r="G363" s="113"/>
      <c r="H363" s="112">
        <f>SUM(G351:G362)</f>
        <v>0</v>
      </c>
      <c r="I363" s="3"/>
      <c r="J363" s="97"/>
      <c r="K363" s="98"/>
      <c r="L363" s="98"/>
      <c r="M363" s="98"/>
      <c r="N363" s="98"/>
      <c r="O363" s="98"/>
      <c r="P363" s="98"/>
      <c r="Q363" s="98"/>
      <c r="R363" s="98"/>
      <c r="S363" s="98"/>
      <c r="T363" s="98"/>
      <c r="U363" s="98"/>
      <c r="V363" s="98"/>
      <c r="W363" s="98"/>
      <c r="X363" s="98"/>
      <c r="Y363" s="98"/>
      <c r="Z363" s="98"/>
      <c r="AA363" s="98"/>
      <c r="AB363" s="98"/>
      <c r="AC363" s="98"/>
      <c r="AD363" s="98"/>
      <c r="AE363" s="98"/>
      <c r="AF363" s="98"/>
      <c r="AG363" s="98"/>
      <c r="AH363" s="98"/>
      <c r="AI363" s="98"/>
      <c r="AJ363" s="98"/>
      <c r="AK363" s="98"/>
      <c r="AL363" s="98"/>
      <c r="AM363" s="98"/>
      <c r="AN363" s="3"/>
      <c r="AO363" s="3"/>
    </row>
    <row r="364" ht="13.65" customHeight="1">
      <c r="A364" s="107"/>
      <c r="B364" s="108"/>
      <c r="C364" s="108"/>
      <c r="D364" s="108"/>
      <c r="E364" s="108"/>
      <c r="F364" s="110"/>
      <c r="G364" s="109"/>
      <c r="H364" s="109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69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ht="13.65" customHeight="1">
      <c r="A365" t="s" s="101">
        <v>78</v>
      </c>
      <c r="B365" t="s" s="101">
        <v>635</v>
      </c>
      <c r="C365" s="103"/>
      <c r="D365" s="103"/>
      <c r="E365" s="103"/>
      <c r="F365" s="104"/>
      <c r="G365" s="105"/>
      <c r="H365" s="105"/>
      <c r="I365" s="16"/>
      <c r="J365" s="97"/>
      <c r="K365" s="98"/>
      <c r="L365" s="98"/>
      <c r="M365" s="98"/>
      <c r="N365" s="98"/>
      <c r="O365" s="98"/>
      <c r="P365" s="98"/>
      <c r="Q365" s="98"/>
      <c r="R365" s="98"/>
      <c r="S365" s="98"/>
      <c r="T365" s="98"/>
      <c r="U365" s="98"/>
      <c r="V365" s="98"/>
      <c r="W365" s="98"/>
      <c r="X365" s="98"/>
      <c r="Y365" s="98"/>
      <c r="Z365" s="98"/>
      <c r="AA365" s="98"/>
      <c r="AB365" s="98"/>
      <c r="AC365" s="98"/>
      <c r="AD365" s="98"/>
      <c r="AE365" s="98"/>
      <c r="AF365" s="98"/>
      <c r="AG365" s="98"/>
      <c r="AH365" s="98"/>
      <c r="AI365" s="98"/>
      <c r="AJ365" s="98"/>
      <c r="AK365" s="98"/>
      <c r="AL365" s="98"/>
      <c r="AM365" s="98"/>
      <c r="AN365" s="3"/>
      <c r="AO365" s="3"/>
    </row>
    <row r="366" ht="13.65" customHeight="1">
      <c r="A366" t="s" s="32">
        <v>636</v>
      </c>
      <c r="B366" t="s" s="32">
        <v>637</v>
      </c>
      <c r="C366" s="60"/>
      <c r="D366" t="s" s="32">
        <v>228</v>
      </c>
      <c r="E366" s="60">
        <v>1</v>
      </c>
      <c r="F366" s="106"/>
      <c r="G366" s="35">
        <v>0</v>
      </c>
      <c r="H366" s="35"/>
      <c r="I366" s="16"/>
      <c r="J366" s="3"/>
      <c r="K366" t="s" s="71">
        <v>223</v>
      </c>
      <c r="L366" s="3"/>
      <c r="M366" t="s" s="71">
        <v>223</v>
      </c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69">
        <f>IF(M366="X",IF(D366="Weeks",C366*E366*'Globals'!$C$27,C366*E366),0)</f>
        <v>0</v>
      </c>
      <c r="Y366" s="69">
        <f>IF(Q366="X",G366,0)</f>
        <v>0</v>
      </c>
      <c r="Z366" s="69">
        <f>IF(R366="X",$G366,0)</f>
        <v>0</v>
      </c>
      <c r="AA366" s="69">
        <f>IF(S366="X",$G366,0)</f>
        <v>0</v>
      </c>
      <c r="AB366" s="69">
        <f>IF(N366="X",$G366,0)</f>
        <v>0</v>
      </c>
      <c r="AC366" s="69">
        <f>IF(O366="X",$G366,0)</f>
        <v>0</v>
      </c>
      <c r="AD366" s="69">
        <f>IF(P366="X",$G366,0)</f>
        <v>0</v>
      </c>
      <c r="AE366" s="69">
        <f>IF(K366="X",$G366,0)</f>
        <v>0</v>
      </c>
      <c r="AF366" s="69">
        <f>IF(T366="X",IF(D366="Days",C366,C366*'Globals'!$C$27)*E366,0)</f>
        <v>0</v>
      </c>
      <c r="AG366" s="69">
        <f>IF(U366="X",IF($D366="Days",$C366,$C366*'Globals'!$C$27)*$E366,0)</f>
        <v>0</v>
      </c>
      <c r="AH366" s="69">
        <f>IF(V366="X",$G366,0)</f>
        <v>0</v>
      </c>
      <c r="AI366" s="69">
        <f>IF(W366="X",$G366,0)</f>
        <v>0</v>
      </c>
      <c r="AJ366" s="69">
        <f>IF(L366="X",$G366,0)</f>
        <v>0</v>
      </c>
      <c r="AK366" s="69">
        <f>(IF(Q366="X",G366*'Globals'!$C$45,0))+(IF(N366="X",G366*'Globals'!$C$46,0))+(IF(O366="X",G366*'Globals'!$C$47,0))+(IF(K366="X",G366*'Globals'!$C$49,0))+(IF(T366="X",G366*'Globals'!$C$51,0))+(IF(L366="X",G366*'Globals'!$C$50,0))</f>
        <v>0</v>
      </c>
      <c r="AL366" s="69">
        <f>IF(J366="",G366,0)</f>
        <v>0</v>
      </c>
      <c r="AM366" s="3"/>
      <c r="AN366" s="3"/>
      <c r="AO366" s="3"/>
    </row>
    <row r="367" ht="13.65" customHeight="1">
      <c r="A367" t="s" s="32">
        <v>638</v>
      </c>
      <c r="B367" t="s" s="32">
        <v>639</v>
      </c>
      <c r="C367" s="60"/>
      <c r="D367" t="s" s="32">
        <v>228</v>
      </c>
      <c r="E367" s="60"/>
      <c r="F367" s="106">
        <v>0</v>
      </c>
      <c r="G367" s="35"/>
      <c r="H367" s="35"/>
      <c r="I367" s="16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69">
        <f>IF(M367="X",IF(D367="Weeks",C367*E367*'Globals'!$C$27,C367*E367),0)</f>
        <v>0</v>
      </c>
      <c r="Y367" s="69">
        <f>IF(Q367="X",G367,0)</f>
        <v>0</v>
      </c>
      <c r="Z367" s="69">
        <f>IF(R367="X",$G367,0)</f>
        <v>0</v>
      </c>
      <c r="AA367" s="69">
        <f>IF(S367="X",$G367,0)</f>
        <v>0</v>
      </c>
      <c r="AB367" s="69">
        <f>IF(N367="X",$G367,0)</f>
        <v>0</v>
      </c>
      <c r="AC367" s="69">
        <f>IF(O367="X",$G367,0)</f>
        <v>0</v>
      </c>
      <c r="AD367" s="69">
        <f>IF(P367="X",$G367,0)</f>
        <v>0</v>
      </c>
      <c r="AE367" s="69">
        <f>IF(K367="X",$G367,0)</f>
        <v>0</v>
      </c>
      <c r="AF367" s="69">
        <f>IF(T367="X",IF(D367="Days",C367,C367*'Globals'!$C$27)*E367,0)</f>
        <v>0</v>
      </c>
      <c r="AG367" s="69">
        <f>IF(U367="X",IF($D367="Days",$C367,$C367*'Globals'!$C$27)*$E367,0)</f>
        <v>0</v>
      </c>
      <c r="AH367" s="69">
        <f>IF(V367="X",$G367,0)</f>
        <v>0</v>
      </c>
      <c r="AI367" s="69">
        <f>IF(W367="X",$G367,0)</f>
        <v>0</v>
      </c>
      <c r="AJ367" s="69">
        <f>IF(L367="X",$G367,0)</f>
        <v>0</v>
      </c>
      <c r="AK367" s="69">
        <f>(IF(Q367="X",G367*'Globals'!$C$45,0))+(IF(N367="X",G367*'Globals'!$C$46,0))+(IF(O367="X",G367*'Globals'!$C$47,0))+(IF(K367="X",G367*'Globals'!$C$49,0))+(IF(T367="X",G367*'Globals'!$C$51,0))+(IF(L367="X",G367*'Globals'!$C$50,0))</f>
        <v>0</v>
      </c>
      <c r="AL367" s="69">
        <f>IF(J367="",G367,0)</f>
        <v>0</v>
      </c>
      <c r="AM367" s="3"/>
      <c r="AN367" s="3"/>
      <c r="AO367" s="3"/>
    </row>
    <row r="368" ht="13.65" customHeight="1">
      <c r="A368" t="s" s="32">
        <v>640</v>
      </c>
      <c r="B368" t="s" s="32">
        <v>641</v>
      </c>
      <c r="C368" s="60"/>
      <c r="D368" t="s" s="32">
        <v>228</v>
      </c>
      <c r="E368" s="60"/>
      <c r="F368" s="106"/>
      <c r="G368" s="35"/>
      <c r="H368" s="35"/>
      <c r="I368" s="16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69">
        <f>IF(M368="X",IF(D368="Weeks",C368*E368*'Globals'!$C$27,C368*E368),0)</f>
        <v>0</v>
      </c>
      <c r="Y368" s="69">
        <f>IF(Q368="X",G368,0)</f>
        <v>0</v>
      </c>
      <c r="Z368" s="69">
        <f>IF(R368="X",$G368,0)</f>
        <v>0</v>
      </c>
      <c r="AA368" s="69">
        <f>IF(S368="X",$G368,0)</f>
        <v>0</v>
      </c>
      <c r="AB368" s="69">
        <f>IF(N368="X",$G368,0)</f>
        <v>0</v>
      </c>
      <c r="AC368" s="69">
        <f>IF(O368="X",$G368,0)</f>
        <v>0</v>
      </c>
      <c r="AD368" s="69">
        <f>IF(P368="X",$G368,0)</f>
        <v>0</v>
      </c>
      <c r="AE368" s="69">
        <f>IF(K368="X",$G368,0)</f>
        <v>0</v>
      </c>
      <c r="AF368" s="69">
        <f>IF(T368="X",IF(D368="Days",C368,C368*'Globals'!$C$27)*E368,0)</f>
        <v>0</v>
      </c>
      <c r="AG368" s="69">
        <f>IF(U368="X",IF($D368="Days",$C368,$C368*'Globals'!$C$27)*$E368,0)</f>
        <v>0</v>
      </c>
      <c r="AH368" s="69">
        <f>IF(V368="X",$G368,0)</f>
        <v>0</v>
      </c>
      <c r="AI368" s="69">
        <f>IF(W368="X",$G368,0)</f>
        <v>0</v>
      </c>
      <c r="AJ368" s="69">
        <f>IF(L368="X",$G368,0)</f>
        <v>0</v>
      </c>
      <c r="AK368" s="69">
        <f>(IF(Q368="X",G368*'Globals'!$C$45,0))+(IF(N368="X",G368*'Globals'!$C$46,0))+(IF(O368="X",G368*'Globals'!$C$47,0))+(IF(K368="X",G368*'Globals'!$C$49,0))+(IF(T368="X",G368*'Globals'!$C$51,0))+(IF(L368="X",G368*'Globals'!$C$50,0))</f>
        <v>0</v>
      </c>
      <c r="AL368" s="69">
        <f>IF(J368="",G368,0)</f>
        <v>0</v>
      </c>
      <c r="AM368" s="3"/>
      <c r="AN368" s="3"/>
      <c r="AO368" s="3"/>
    </row>
    <row r="369" ht="13.65" customHeight="1">
      <c r="A369" t="s" s="32">
        <v>642</v>
      </c>
      <c r="B369" t="s" s="32">
        <v>643</v>
      </c>
      <c r="C369" s="60"/>
      <c r="D369" t="s" s="32">
        <v>228</v>
      </c>
      <c r="E369" s="60"/>
      <c r="F369" s="106"/>
      <c r="G369" s="35">
        <v>0</v>
      </c>
      <c r="H369" s="35"/>
      <c r="I369" s="16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69">
        <f>IF(M369="X",IF(D369="Weeks",C369*E369*'Globals'!$C$27,C369*E369),0)</f>
        <v>0</v>
      </c>
      <c r="Y369" s="69">
        <f>IF(Q369="X",G369,0)</f>
        <v>0</v>
      </c>
      <c r="Z369" s="69">
        <f>IF(R369="X",$G369,0)</f>
        <v>0</v>
      </c>
      <c r="AA369" s="69">
        <f>IF(S369="X",$G369,0)</f>
        <v>0</v>
      </c>
      <c r="AB369" s="69">
        <f>IF(N369="X",$G369,0)</f>
        <v>0</v>
      </c>
      <c r="AC369" s="69">
        <f>IF(O369="X",$G369,0)</f>
        <v>0</v>
      </c>
      <c r="AD369" s="69">
        <f>IF(P369="X",$G369,0)</f>
        <v>0</v>
      </c>
      <c r="AE369" s="69">
        <f>IF(K369="X",$G369,0)</f>
        <v>0</v>
      </c>
      <c r="AF369" s="69">
        <f>IF(T369="X",IF(D369="Days",C369,C369*'Globals'!$C$27)*E369,0)</f>
        <v>0</v>
      </c>
      <c r="AG369" s="69">
        <f>IF(U369="X",IF($D369="Days",$C369,$C369*'Globals'!$C$27)*$E369,0)</f>
        <v>0</v>
      </c>
      <c r="AH369" s="69">
        <f>IF(V369="X",$G369,0)</f>
        <v>0</v>
      </c>
      <c r="AI369" s="69">
        <f>IF(W369="X",$G369,0)</f>
        <v>0</v>
      </c>
      <c r="AJ369" s="69">
        <f>IF(L369="X",$G369,0)</f>
        <v>0</v>
      </c>
      <c r="AK369" s="69">
        <f>(IF(Q369="X",G369*'Globals'!$C$45,0))+(IF(N369="X",G369*'Globals'!$C$46,0))+(IF(O369="X",G369*'Globals'!$C$47,0))+(IF(K369="X",G369*'Globals'!$C$49,0))+(IF(T369="X",G369*'Globals'!$C$51,0))+(IF(L369="X",G369*'Globals'!$C$50,0))</f>
        <v>0</v>
      </c>
      <c r="AL369" s="69">
        <f>IF(J369="",G369,0)</f>
        <v>0</v>
      </c>
      <c r="AM369" s="3"/>
      <c r="AN369" s="3"/>
      <c r="AO369" s="3"/>
    </row>
    <row r="370" ht="13.65" customHeight="1">
      <c r="A370" t="s" s="32">
        <v>644</v>
      </c>
      <c r="B370" t="s" s="32">
        <v>645</v>
      </c>
      <c r="C370" s="60"/>
      <c r="D370" t="s" s="32">
        <v>184</v>
      </c>
      <c r="E370" s="60"/>
      <c r="F370" s="106"/>
      <c r="G370" s="35">
        <v>0</v>
      </c>
      <c r="H370" s="35"/>
      <c r="I370" s="16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69">
        <f>IF(M370="X",IF(D370="Weeks",C370*E370*'Globals'!$C$27,C370*E370),0)</f>
        <v>0</v>
      </c>
      <c r="Y370" s="69">
        <f>IF(Q370="X",G370,0)</f>
        <v>0</v>
      </c>
      <c r="Z370" s="69">
        <f>IF(R370="X",$G370,0)</f>
        <v>0</v>
      </c>
      <c r="AA370" s="69">
        <f>IF(S370="X",$G370,0)</f>
        <v>0</v>
      </c>
      <c r="AB370" s="69">
        <f>IF(N370="X",$G370,0)</f>
        <v>0</v>
      </c>
      <c r="AC370" s="69">
        <f>IF(O370="X",$G370,0)</f>
        <v>0</v>
      </c>
      <c r="AD370" s="69">
        <f>IF(P370="X",$G370,0)</f>
        <v>0</v>
      </c>
      <c r="AE370" s="69">
        <f>IF(K370="X",$G370,0)</f>
        <v>0</v>
      </c>
      <c r="AF370" s="69">
        <f>IF(T370="X",IF(D370="Days",C370,C370*'Globals'!$C$27)*E370,0)</f>
        <v>0</v>
      </c>
      <c r="AG370" s="69">
        <f>IF(U370="X",IF($D370="Days",$C370,$C370*'Globals'!$C$27)*$E370,0)</f>
        <v>0</v>
      </c>
      <c r="AH370" s="69">
        <f>IF(V370="X",$G370,0)</f>
        <v>0</v>
      </c>
      <c r="AI370" s="69">
        <f>IF(W370="X",$G370,0)</f>
        <v>0</v>
      </c>
      <c r="AJ370" s="69">
        <f>IF(L370="X",$G370,0)</f>
        <v>0</v>
      </c>
      <c r="AK370" s="69">
        <f>(IF(Q370="X",G370*'Globals'!$C$45,0))+(IF(N370="X",G370*'Globals'!$C$46,0))+(IF(O370="X",G370*'Globals'!$C$47,0))+(IF(K370="X",G370*'Globals'!$C$49,0))+(IF(T370="X",G370*'Globals'!$C$51,0))+(IF(L370="X",G370*'Globals'!$C$50,0))</f>
        <v>0</v>
      </c>
      <c r="AL370" s="69">
        <f>IF(J370="",G370,0)</f>
        <v>0</v>
      </c>
      <c r="AM370" s="3"/>
      <c r="AN370" s="3"/>
      <c r="AO370" s="3"/>
    </row>
    <row r="371" ht="13.65" customHeight="1">
      <c r="A371" t="s" s="32">
        <v>646</v>
      </c>
      <c r="B371" t="s" s="32">
        <v>341</v>
      </c>
      <c r="C371" s="60"/>
      <c r="D371" t="s" s="32">
        <v>228</v>
      </c>
      <c r="E371" s="60"/>
      <c r="F371" s="106"/>
      <c r="G371" s="35"/>
      <c r="H371" s="35"/>
      <c r="I371" s="16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69">
        <f>IF(M371="X",IF(D371="Weeks",C371*E371*'Globals'!$C$27,C371*E371),0)</f>
        <v>0</v>
      </c>
      <c r="Y371" s="69">
        <f>IF(Q371="X",G371,0)</f>
        <v>0</v>
      </c>
      <c r="Z371" s="69">
        <f>IF(R371="X",$G371,0)</f>
        <v>0</v>
      </c>
      <c r="AA371" s="69">
        <f>IF(S371="X",$G371,0)</f>
        <v>0</v>
      </c>
      <c r="AB371" s="69">
        <f>IF(N371="X",$G371,0)</f>
        <v>0</v>
      </c>
      <c r="AC371" s="69">
        <f>IF(O371="X",$G371,0)</f>
        <v>0</v>
      </c>
      <c r="AD371" s="69">
        <f>IF(P371="X",$G371,0)</f>
        <v>0</v>
      </c>
      <c r="AE371" s="69">
        <f>IF(K371="X",$G371,0)</f>
        <v>0</v>
      </c>
      <c r="AF371" s="69">
        <f>IF(T371="X",IF(D371="Days",C371,C371*'Globals'!$C$27)*E371,0)</f>
        <v>0</v>
      </c>
      <c r="AG371" s="69">
        <f>IF(U371="X",IF($D371="Days",$C371,$C371*'Globals'!$C$27)*$E371,0)</f>
        <v>0</v>
      </c>
      <c r="AH371" s="69">
        <f>IF(V371="X",$G371,0)</f>
        <v>0</v>
      </c>
      <c r="AI371" s="69">
        <f>IF(W371="X",$G371,0)</f>
        <v>0</v>
      </c>
      <c r="AJ371" s="69">
        <f>IF(L371="X",$G371,0)</f>
        <v>0</v>
      </c>
      <c r="AK371" s="69">
        <f>(IF(Q371="X",G371*'Globals'!$C$45,0))+(IF(N371="X",G371*'Globals'!$C$46,0))+(IF(O371="X",G371*'Globals'!$C$47,0))+(IF(K371="X",G371*'Globals'!$C$49,0))+(IF(T371="X",G371*'Globals'!$C$51,0))+(IF(L371="X",G371*'Globals'!$C$50,0))</f>
        <v>0</v>
      </c>
      <c r="AL371" s="69">
        <f>IF(J371="",G371,0)</f>
        <v>0</v>
      </c>
      <c r="AM371" s="3"/>
      <c r="AN371" s="3"/>
      <c r="AO371" s="3"/>
    </row>
    <row r="372" ht="13.65" customHeight="1">
      <c r="A372" t="s" s="32">
        <v>647</v>
      </c>
      <c r="B372" t="s" s="32">
        <v>345</v>
      </c>
      <c r="C372" s="60"/>
      <c r="D372" t="s" s="32">
        <v>228</v>
      </c>
      <c r="E372" s="60"/>
      <c r="F372" s="106"/>
      <c r="G372" s="35"/>
      <c r="H372" s="35"/>
      <c r="I372" s="16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69">
        <f>IF(M372="X",IF(D372="Weeks",C372*E372*'Globals'!$C$27,C372*E372),0)</f>
        <v>0</v>
      </c>
      <c r="Y372" s="69">
        <f>IF(Q372="X",G372,0)</f>
        <v>0</v>
      </c>
      <c r="Z372" s="69">
        <f>IF(R372="X",$G372,0)</f>
        <v>0</v>
      </c>
      <c r="AA372" s="69">
        <f>IF(S372="X",$G372,0)</f>
        <v>0</v>
      </c>
      <c r="AB372" s="69">
        <f>IF(N372="X",$G372,0)</f>
        <v>0</v>
      </c>
      <c r="AC372" s="69">
        <f>IF(O372="X",$G372,0)</f>
        <v>0</v>
      </c>
      <c r="AD372" s="69">
        <f>IF(P372="X",$G372,0)</f>
        <v>0</v>
      </c>
      <c r="AE372" s="69">
        <f>IF(K372="X",$G372,0)</f>
        <v>0</v>
      </c>
      <c r="AF372" s="69">
        <f>IF(T372="X",IF(D372="Days",C372,C372*'Globals'!$C$27)*E372,0)</f>
        <v>0</v>
      </c>
      <c r="AG372" s="69">
        <f>IF(U372="X",IF($D372="Days",$C372,$C372*'Globals'!$C$27)*$E372,0)</f>
        <v>0</v>
      </c>
      <c r="AH372" s="69">
        <f>IF(V372="X",$G372,0)</f>
        <v>0</v>
      </c>
      <c r="AI372" s="69">
        <f>IF(W372="X",$G372,0)</f>
        <v>0</v>
      </c>
      <c r="AJ372" s="69">
        <f>IF(L372="X",$G372,0)</f>
        <v>0</v>
      </c>
      <c r="AK372" s="69">
        <f>(IF(Q372="X",G372*'Globals'!$C$45,0))+(IF(N372="X",G372*'Globals'!$C$46,0))+(IF(O372="X",G372*'Globals'!$C$47,0))+(IF(K372="X",G372*'Globals'!$C$49,0))+(IF(T372="X",G372*'Globals'!$C$51,0))+(IF(L372="X",G372*'Globals'!$C$50,0))</f>
        <v>0</v>
      </c>
      <c r="AL372" s="69">
        <f>IF(J372="",G372,0)</f>
        <v>0</v>
      </c>
      <c r="AM372" s="3"/>
      <c r="AN372" s="3"/>
      <c r="AO372" s="3"/>
    </row>
    <row r="373" ht="13.65" customHeight="1">
      <c r="A373" s="108"/>
      <c r="B373" s="108"/>
      <c r="C373" s="108"/>
      <c r="D373" s="108"/>
      <c r="E373" s="108"/>
      <c r="F373" s="110"/>
      <c r="G373" s="109"/>
      <c r="H373" s="109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69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ht="13.65" customHeight="1">
      <c r="A374" s="134"/>
      <c r="B374" t="s" s="135">
        <v>648</v>
      </c>
      <c r="C374" s="50"/>
      <c r="D374" s="50"/>
      <c r="E374" s="50"/>
      <c r="F374" s="136"/>
      <c r="G374" s="137"/>
      <c r="H374" s="137">
        <v>0</v>
      </c>
      <c r="I374" s="3"/>
      <c r="J374" s="97"/>
      <c r="K374" s="98"/>
      <c r="L374" s="98"/>
      <c r="M374" s="98"/>
      <c r="N374" s="98"/>
      <c r="O374" s="98"/>
      <c r="P374" s="98"/>
      <c r="Q374" s="98"/>
      <c r="R374" s="98"/>
      <c r="S374" s="98"/>
      <c r="T374" s="98"/>
      <c r="U374" s="98"/>
      <c r="V374" s="98"/>
      <c r="W374" s="98"/>
      <c r="X374" s="98"/>
      <c r="Y374" s="98"/>
      <c r="Z374" s="98"/>
      <c r="AA374" s="98"/>
      <c r="AB374" s="98"/>
      <c r="AC374" s="98"/>
      <c r="AD374" s="98"/>
      <c r="AE374" s="98"/>
      <c r="AF374" s="98"/>
      <c r="AG374" s="98"/>
      <c r="AH374" s="98"/>
      <c r="AI374" s="98"/>
      <c r="AJ374" s="98"/>
      <c r="AK374" s="98"/>
      <c r="AL374" s="98"/>
      <c r="AM374" s="98"/>
      <c r="AN374" s="3"/>
      <c r="AO374" s="3"/>
    </row>
    <row r="375" ht="13.65" customHeight="1">
      <c r="A375" s="11"/>
      <c r="B375" s="11"/>
      <c r="C375" s="11"/>
      <c r="D375" s="11"/>
      <c r="E375" s="11"/>
      <c r="F375" s="138"/>
      <c r="G375" s="11"/>
      <c r="H375" s="139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69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ht="13.65" customHeight="1">
      <c r="A376" t="s" s="101">
        <v>80</v>
      </c>
      <c r="B376" t="s" s="101">
        <v>649</v>
      </c>
      <c r="C376" s="103"/>
      <c r="D376" s="103"/>
      <c r="E376" s="103"/>
      <c r="F376" s="104"/>
      <c r="G376" s="105"/>
      <c r="H376" s="105"/>
      <c r="I376" s="16"/>
      <c r="J376" s="97"/>
      <c r="K376" s="98"/>
      <c r="L376" s="98"/>
      <c r="M376" s="98"/>
      <c r="N376" s="98"/>
      <c r="O376" s="98"/>
      <c r="P376" s="98"/>
      <c r="Q376" s="98"/>
      <c r="R376" s="98"/>
      <c r="S376" s="98"/>
      <c r="T376" s="98"/>
      <c r="U376" s="98"/>
      <c r="V376" s="98"/>
      <c r="W376" s="98"/>
      <c r="X376" s="98"/>
      <c r="Y376" s="98"/>
      <c r="Z376" s="98"/>
      <c r="AA376" s="98"/>
      <c r="AB376" s="98"/>
      <c r="AC376" s="98"/>
      <c r="AD376" s="98"/>
      <c r="AE376" s="98"/>
      <c r="AF376" s="98"/>
      <c r="AG376" s="98"/>
      <c r="AH376" s="98"/>
      <c r="AI376" s="98"/>
      <c r="AJ376" s="98"/>
      <c r="AK376" s="98"/>
      <c r="AL376" s="98"/>
      <c r="AM376" s="98"/>
      <c r="AN376" s="3"/>
      <c r="AO376" s="3"/>
    </row>
    <row r="377" ht="13.65" customHeight="1">
      <c r="A377" t="s" s="32">
        <v>650</v>
      </c>
      <c r="B377" t="s" s="32">
        <v>651</v>
      </c>
      <c r="C377" s="60"/>
      <c r="D377" t="s" s="32">
        <v>228</v>
      </c>
      <c r="E377" s="60"/>
      <c r="F377" s="106"/>
      <c r="G377" s="35"/>
      <c r="H377" s="35"/>
      <c r="I377" s="16"/>
      <c r="J377" s="3"/>
      <c r="K377" s="3"/>
      <c r="L377" s="3"/>
      <c r="M377" t="s" s="71">
        <v>223</v>
      </c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69">
        <f>IF(M377="X",IF(D377="Weeks",C377*E377*'Globals'!$C$27,C377*E377),0)</f>
        <v>0</v>
      </c>
      <c r="Y377" s="69">
        <f>IF(Q377="X",G377,0)</f>
        <v>0</v>
      </c>
      <c r="Z377" s="69">
        <f>IF(R377="X",$G377,0)</f>
        <v>0</v>
      </c>
      <c r="AA377" s="69">
        <f>IF(S377="X",$G377,0)</f>
        <v>0</v>
      </c>
      <c r="AB377" s="69">
        <f>IF(N377="X",$G377,0)</f>
        <v>0</v>
      </c>
      <c r="AC377" s="69">
        <f>IF(O377="X",$G377,0)</f>
        <v>0</v>
      </c>
      <c r="AD377" s="69">
        <f>IF(P377="X",$G377,0)</f>
        <v>0</v>
      </c>
      <c r="AE377" s="69">
        <f>IF(K377="X",$G377,0)</f>
        <v>0</v>
      </c>
      <c r="AF377" s="69">
        <f>IF(T377="X",IF(D377="Days",C377,C377*'Globals'!$C$27)*E377,0)</f>
        <v>0</v>
      </c>
      <c r="AG377" s="69">
        <f>IF(U377="X",IF($D377="Days",$C377,$C377*'Globals'!$C$27)*$E377,0)</f>
        <v>0</v>
      </c>
      <c r="AH377" s="69">
        <f>IF(V377="X",$G377,0)</f>
        <v>0</v>
      </c>
      <c r="AI377" s="69">
        <f>IF(W377="X",$G377,0)</f>
        <v>0</v>
      </c>
      <c r="AJ377" s="69">
        <f>IF(L377="X",$G377,0)</f>
        <v>0</v>
      </c>
      <c r="AK377" s="69">
        <f>(IF(Q377="X",G377*'Globals'!$C$45,0))+(IF(N377="X",G377*'Globals'!$C$46,0))+(IF(O377="X",G377*'Globals'!$C$47,0))+(IF(K377="X",G377*'Globals'!$C$49,0))+(IF(T377="X",G377*'Globals'!$C$51,0))+(IF(L377="X",G377*'Globals'!$C$50,0))</f>
        <v>0</v>
      </c>
      <c r="AL377" s="69">
        <f>IF(J377="",G377,0)</f>
        <v>0</v>
      </c>
      <c r="AM377" s="3"/>
      <c r="AN377" s="3"/>
      <c r="AO377" s="3"/>
    </row>
    <row r="378" ht="13.65" customHeight="1">
      <c r="A378" t="s" s="32">
        <v>652</v>
      </c>
      <c r="B378" t="s" s="32">
        <v>653</v>
      </c>
      <c r="C378" s="60"/>
      <c r="D378" t="s" s="32">
        <v>228</v>
      </c>
      <c r="E378" s="60"/>
      <c r="F378" s="106">
        <v>0</v>
      </c>
      <c r="G378" s="35"/>
      <c r="H378" s="35"/>
      <c r="I378" s="16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69">
        <f>IF(M378="X",IF(D378="Weeks",C378*E378*'Globals'!$C$27,C378*E378),0)</f>
        <v>0</v>
      </c>
      <c r="Y378" s="69">
        <f>IF(Q378="X",G378,0)</f>
        <v>0</v>
      </c>
      <c r="Z378" s="69">
        <f>IF(R378="X",$G378,0)</f>
        <v>0</v>
      </c>
      <c r="AA378" s="69">
        <f>IF(S378="X",$G378,0)</f>
        <v>0</v>
      </c>
      <c r="AB378" s="69">
        <f>IF(N378="X",$G378,0)</f>
        <v>0</v>
      </c>
      <c r="AC378" s="69">
        <f>IF(O378="X",$G378,0)</f>
        <v>0</v>
      </c>
      <c r="AD378" s="69">
        <f>IF(P378="X",$G378,0)</f>
        <v>0</v>
      </c>
      <c r="AE378" s="69">
        <f>IF(K378="X",$G378,0)</f>
        <v>0</v>
      </c>
      <c r="AF378" s="69">
        <f>IF(T378="X",IF(D378="Days",C378,C378*'Globals'!$C$27)*E378,0)</f>
        <v>0</v>
      </c>
      <c r="AG378" s="69">
        <f>IF(U378="X",IF($D378="Days",$C378,$C378*'Globals'!$C$27)*$E378,0)</f>
        <v>0</v>
      </c>
      <c r="AH378" s="69">
        <f>IF(V378="X",$G378,0)</f>
        <v>0</v>
      </c>
      <c r="AI378" s="69">
        <f>IF(W378="X",$G378,0)</f>
        <v>0</v>
      </c>
      <c r="AJ378" s="69">
        <f>IF(L378="X",$G378,0)</f>
        <v>0</v>
      </c>
      <c r="AK378" s="69">
        <f>(IF(Q378="X",G378*'Globals'!$C$45,0))+(IF(N378="X",G378*'Globals'!$C$46,0))+(IF(O378="X",G378*'Globals'!$C$47,0))+(IF(K378="X",G378*'Globals'!$C$49,0))+(IF(T378="X",G378*'Globals'!$C$51,0))+(IF(L378="X",G378*'Globals'!$C$50,0))</f>
        <v>0</v>
      </c>
      <c r="AL378" s="69">
        <f>IF(J378="",G378,0)</f>
        <v>0</v>
      </c>
      <c r="AM378" s="3"/>
      <c r="AN378" s="3"/>
      <c r="AO378" s="3"/>
    </row>
    <row r="379" ht="13.65" customHeight="1">
      <c r="A379" t="s" s="32">
        <v>654</v>
      </c>
      <c r="B379" t="s" s="32">
        <v>655</v>
      </c>
      <c r="C379" s="60"/>
      <c r="D379" s="60"/>
      <c r="E379" s="60"/>
      <c r="F379" s="106"/>
      <c r="G379" s="35"/>
      <c r="H379" s="35"/>
      <c r="I379" s="16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69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ht="13.65" customHeight="1">
      <c r="A380" t="s" s="32">
        <v>656</v>
      </c>
      <c r="B380" t="s" s="32">
        <v>657</v>
      </c>
      <c r="C380" s="60"/>
      <c r="D380" t="s" s="32">
        <v>658</v>
      </c>
      <c r="E380" s="60"/>
      <c r="F380" s="106">
        <v>0</v>
      </c>
      <c r="G380" s="35"/>
      <c r="H380" s="35"/>
      <c r="I380" s="16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69">
        <f>IF(M380="X",IF(D380="Weeks",C380*E380*'Globals'!$C$27,C380*E380),0)</f>
        <v>0</v>
      </c>
      <c r="Y380" s="69">
        <f>IF(Q380="X",G380,0)</f>
        <v>0</v>
      </c>
      <c r="Z380" s="69">
        <f>IF(R380="X",$G380,0)</f>
        <v>0</v>
      </c>
      <c r="AA380" s="69">
        <f>IF(S380="X",$G380,0)</f>
        <v>0</v>
      </c>
      <c r="AB380" s="69">
        <f>IF(N380="X",$G380,0)</f>
        <v>0</v>
      </c>
      <c r="AC380" s="69">
        <f>IF(O380="X",$G380,0)</f>
        <v>0</v>
      </c>
      <c r="AD380" s="69">
        <f>IF(P380="X",$G380,0)</f>
        <v>0</v>
      </c>
      <c r="AE380" s="69">
        <f>IF(K380="X",$G380,0)</f>
        <v>0</v>
      </c>
      <c r="AF380" s="69">
        <f>IF(T380="X",IF(D380="Days",C380,C380*'Globals'!$C$27)*E380,0)</f>
        <v>0</v>
      </c>
      <c r="AG380" s="69">
        <f>IF(U380="X",IF($D380="Days",$C380,$C380*'Globals'!$C$27)*$E380,0)</f>
        <v>0</v>
      </c>
      <c r="AH380" s="69">
        <f>IF(V380="X",$G380,0)</f>
        <v>0</v>
      </c>
      <c r="AI380" s="69">
        <f>IF(W380="X",$G380,0)</f>
        <v>0</v>
      </c>
      <c r="AJ380" s="69">
        <f>IF(L380="X",$G380,0)</f>
        <v>0</v>
      </c>
      <c r="AK380" s="69">
        <f>(IF(Q380="X",G380*'Globals'!$C$45,0))+(IF(N380="X",G380*'Globals'!$C$46,0))+(IF(O380="X",G380*'Globals'!$C$47,0))+(IF(K380="X",G380*'Globals'!$C$49,0))+(IF(T380="X",G380*'Globals'!$C$51,0))+(IF(L380="X",G380*'Globals'!$C$50,0))</f>
        <v>0</v>
      </c>
      <c r="AL380" s="69">
        <f>IF(J380="",G380,0)</f>
        <v>0</v>
      </c>
      <c r="AM380" s="3"/>
      <c r="AN380" s="3"/>
      <c r="AO380" s="3"/>
    </row>
    <row r="381" ht="13.65" customHeight="1">
      <c r="A381" t="s" s="32">
        <v>659</v>
      </c>
      <c r="B381" t="s" s="32">
        <v>660</v>
      </c>
      <c r="C381" s="60"/>
      <c r="D381" t="s" s="32">
        <v>228</v>
      </c>
      <c r="E381" s="60"/>
      <c r="F381" s="106"/>
      <c r="G381" s="35"/>
      <c r="H381" s="35"/>
      <c r="I381" s="16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69">
        <f>IF(M381="X",IF(D381="Weeks",C381*E381*'Globals'!$C$27,C381*E381),0)</f>
        <v>0</v>
      </c>
      <c r="Y381" s="69">
        <f>IF(Q381="X",G381,0)</f>
        <v>0</v>
      </c>
      <c r="Z381" s="69">
        <f>IF(R381="X",$G381,0)</f>
        <v>0</v>
      </c>
      <c r="AA381" s="69">
        <f>IF(S381="X",$G381,0)</f>
        <v>0</v>
      </c>
      <c r="AB381" s="69">
        <f>IF(N381="X",$G381,0)</f>
        <v>0</v>
      </c>
      <c r="AC381" s="69">
        <f>IF(O381="X",$G381,0)</f>
        <v>0</v>
      </c>
      <c r="AD381" s="69">
        <f>IF(P381="X",$G381,0)</f>
        <v>0</v>
      </c>
      <c r="AE381" s="69">
        <f>IF(K381="X",$G381,0)</f>
        <v>0</v>
      </c>
      <c r="AF381" s="69">
        <f>IF(T381="X",IF(D381="Days",C381,C381*'Globals'!$C$27)*E381,0)</f>
        <v>0</v>
      </c>
      <c r="AG381" s="69">
        <f>IF(U381="X",IF($D381="Days",$C381,$C381*'Globals'!$C$27)*$E381,0)</f>
        <v>0</v>
      </c>
      <c r="AH381" s="69">
        <f>IF(V381="X",$G381,0)</f>
        <v>0</v>
      </c>
      <c r="AI381" s="69">
        <f>IF(W381="X",$G381,0)</f>
        <v>0</v>
      </c>
      <c r="AJ381" s="69">
        <f>IF(L381="X",$G381,0)</f>
        <v>0</v>
      </c>
      <c r="AK381" s="69">
        <f>(IF(Q381="X",G381*'Globals'!$C$45,0))+(IF(N381="X",G381*'Globals'!$C$46,0))+(IF(O381="X",G381*'Globals'!$C$47,0))+(IF(K381="X",G381*'Globals'!$C$49,0))+(IF(T381="X",G381*'Globals'!$C$51,0))+(IF(L381="X",G381*'Globals'!$C$50,0))</f>
        <v>0</v>
      </c>
      <c r="AL381" s="69">
        <f>IF(J381="",G381,0)</f>
        <v>0</v>
      </c>
      <c r="AM381" s="3"/>
      <c r="AN381" s="3"/>
      <c r="AO381" s="3"/>
    </row>
    <row r="382" ht="13.65" customHeight="1">
      <c r="A382" t="s" s="32">
        <v>661</v>
      </c>
      <c r="B382" t="s" s="32">
        <v>662</v>
      </c>
      <c r="C382" s="60"/>
      <c r="D382" t="s" s="32">
        <v>228</v>
      </c>
      <c r="E382" s="60"/>
      <c r="F382" s="106"/>
      <c r="G382" s="35"/>
      <c r="H382" s="35"/>
      <c r="I382" s="16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69">
        <f>IF(M382="X",IF(D382="Weeks",C382*E382*'Globals'!$C$27,C382*E382),0)</f>
        <v>0</v>
      </c>
      <c r="Y382" s="69">
        <f>IF(Q382="X",G382,0)</f>
        <v>0</v>
      </c>
      <c r="Z382" s="69">
        <f>IF(R382="X",$G382,0)</f>
        <v>0</v>
      </c>
      <c r="AA382" s="69">
        <f>IF(S382="X",$G382,0)</f>
        <v>0</v>
      </c>
      <c r="AB382" s="69">
        <f>IF(N382="X",$G382,0)</f>
        <v>0</v>
      </c>
      <c r="AC382" s="69">
        <f>IF(O382="X",$G382,0)</f>
        <v>0</v>
      </c>
      <c r="AD382" s="69">
        <f>IF(P382="X",$G382,0)</f>
        <v>0</v>
      </c>
      <c r="AE382" s="69">
        <f>IF(K382="X",$G382,0)</f>
        <v>0</v>
      </c>
      <c r="AF382" s="69">
        <f>IF(T382="X",IF(D382="Days",C382,C382*'Globals'!$C$27)*E382,0)</f>
        <v>0</v>
      </c>
      <c r="AG382" s="69">
        <f>IF(U382="X",IF($D382="Days",$C382,$C382*'Globals'!$C$27)*$E382,0)</f>
        <v>0</v>
      </c>
      <c r="AH382" s="69">
        <f>IF(V382="X",$G382,0)</f>
        <v>0</v>
      </c>
      <c r="AI382" s="69">
        <f>IF(W382="X",$G382,0)</f>
        <v>0</v>
      </c>
      <c r="AJ382" s="69">
        <f>IF(L382="X",$G382,0)</f>
        <v>0</v>
      </c>
      <c r="AK382" s="69">
        <f>(IF(Q382="X",G382*'Globals'!$C$45,0))+(IF(N382="X",G382*'Globals'!$C$46,0))+(IF(O382="X",G382*'Globals'!$C$47,0))+(IF(K382="X",G382*'Globals'!$C$49,0))+(IF(T382="X",G382*'Globals'!$C$51,0))+(IF(L382="X",G382*'Globals'!$C$50,0))</f>
        <v>0</v>
      </c>
      <c r="AL382" s="69">
        <f>IF(J382="",G382,0)</f>
        <v>0</v>
      </c>
      <c r="AM382" s="3"/>
      <c r="AN382" s="3"/>
      <c r="AO382" s="3"/>
    </row>
    <row r="383" ht="13.65" customHeight="1">
      <c r="A383" t="s" s="32">
        <v>663</v>
      </c>
      <c r="B383" t="s" s="32">
        <v>664</v>
      </c>
      <c r="C383" s="60"/>
      <c r="D383" s="60"/>
      <c r="E383" s="60"/>
      <c r="F383" s="106"/>
      <c r="G383" s="35"/>
      <c r="H383" s="35"/>
      <c r="I383" s="16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69">
        <f>IF(M383="X",IF(D383="Weeks",C383*E383*'Globals'!$C$27,C383*E383),0)</f>
        <v>0</v>
      </c>
      <c r="Y383" s="69">
        <f>IF(Q383="X",G383,0)</f>
        <v>0</v>
      </c>
      <c r="Z383" s="69">
        <f>IF(R383="X",$G383,0)</f>
        <v>0</v>
      </c>
      <c r="AA383" s="69">
        <f>IF(S383="X",$G383,0)</f>
        <v>0</v>
      </c>
      <c r="AB383" s="69">
        <f>IF(N383="X",$G383,0)</f>
        <v>0</v>
      </c>
      <c r="AC383" s="69">
        <f>IF(O383="X",$G383,0)</f>
        <v>0</v>
      </c>
      <c r="AD383" s="69">
        <f>IF(P383="X",$G383,0)</f>
        <v>0</v>
      </c>
      <c r="AE383" s="69">
        <f>IF(K383="X",$G383,0)</f>
        <v>0</v>
      </c>
      <c r="AF383" s="69">
        <f>IF(T383="X",IF(D383="Days",C383,C383*'Globals'!$C$27)*E383,0)</f>
        <v>0</v>
      </c>
      <c r="AG383" s="69">
        <f>IF(U383="X",IF($D383="Days",$C383,$C383*'Globals'!$C$27)*$E383,0)</f>
        <v>0</v>
      </c>
      <c r="AH383" s="69">
        <f>IF(V383="X",$G383,0)</f>
        <v>0</v>
      </c>
      <c r="AI383" s="69">
        <f>IF(W383="X",$G383,0)</f>
        <v>0</v>
      </c>
      <c r="AJ383" s="69">
        <f>IF(L383="X",$G383,0)</f>
        <v>0</v>
      </c>
      <c r="AK383" s="69">
        <f>(IF(Q383="X",G383*'Globals'!$C$45,0))+(IF(N383="X",G383*'Globals'!$C$46,0))+(IF(O383="X",G383*'Globals'!$C$47,0))+(IF(K383="X",G383*'Globals'!$C$49,0))+(IF(T383="X",G383*'Globals'!$C$51,0))+(IF(L383="X",G383*'Globals'!$C$50,0))</f>
        <v>0</v>
      </c>
      <c r="AL383" s="69">
        <f>IF(J383="",G383,0)</f>
        <v>0</v>
      </c>
      <c r="AM383" s="3"/>
      <c r="AN383" s="3"/>
      <c r="AO383" s="3"/>
    </row>
    <row r="384" ht="13.65" customHeight="1">
      <c r="A384" s="60"/>
      <c r="B384" t="s" s="32">
        <v>665</v>
      </c>
      <c r="C384" s="60"/>
      <c r="D384" t="s" s="32">
        <v>228</v>
      </c>
      <c r="E384" s="60"/>
      <c r="F384" s="106"/>
      <c r="G384" s="35"/>
      <c r="H384" s="35"/>
      <c r="I384" s="16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69">
        <f>IF(M384="X",IF(D384="Weeks",C384*E384*'Globals'!$C$27,C384*E384),0)</f>
        <v>0</v>
      </c>
      <c r="Y384" s="69">
        <f>IF(Q384="X",G384,0)</f>
        <v>0</v>
      </c>
      <c r="Z384" s="69">
        <f>IF(R384="X",$G384,0)</f>
        <v>0</v>
      </c>
      <c r="AA384" s="69">
        <f>IF(S384="X",$G384,0)</f>
        <v>0</v>
      </c>
      <c r="AB384" s="69">
        <f>IF(N384="X",$G384,0)</f>
        <v>0</v>
      </c>
      <c r="AC384" s="69">
        <f>IF(O384="X",$G384,0)</f>
        <v>0</v>
      </c>
      <c r="AD384" s="69">
        <f>IF(P384="X",$G384,0)</f>
        <v>0</v>
      </c>
      <c r="AE384" s="69">
        <f>IF(K384="X",$G384,0)</f>
        <v>0</v>
      </c>
      <c r="AF384" s="69">
        <f>IF(T384="X",IF(D384="Days",C384,C384*'Globals'!$C$27)*E384,0)</f>
        <v>0</v>
      </c>
      <c r="AG384" s="69">
        <f>IF(U384="X",IF($D384="Days",$C384,$C384*'Globals'!$C$27)*$E384,0)</f>
        <v>0</v>
      </c>
      <c r="AH384" s="69">
        <f>IF(V384="X",$G384,0)</f>
        <v>0</v>
      </c>
      <c r="AI384" s="69">
        <f>IF(W384="X",$G384,0)</f>
        <v>0</v>
      </c>
      <c r="AJ384" s="69">
        <f>IF(L384="X",$G384,0)</f>
        <v>0</v>
      </c>
      <c r="AK384" s="69">
        <f>(IF(Q384="X",G384*'Globals'!$C$45,0))+(IF(N384="X",G384*'Globals'!$C$46,0))+(IF(O384="X",G384*'Globals'!$C$47,0))+(IF(K384="X",G384*'Globals'!$C$49,0))+(IF(T384="X",G384*'Globals'!$C$51,0))+(IF(L384="X",G384*'Globals'!$C$50,0))</f>
        <v>0</v>
      </c>
      <c r="AL384" s="69">
        <f>IF(J384="",G384,0)</f>
        <v>0</v>
      </c>
      <c r="AM384" s="3"/>
      <c r="AN384" s="3"/>
      <c r="AO384" s="3"/>
    </row>
    <row r="385" ht="13.65" customHeight="1">
      <c r="A385" s="60"/>
      <c r="B385" t="s" s="32">
        <v>666</v>
      </c>
      <c r="C385" s="60">
        <v>1</v>
      </c>
      <c r="D385" t="s" s="32">
        <v>228</v>
      </c>
      <c r="E385" s="60">
        <v>1</v>
      </c>
      <c r="F385" s="106">
        <v>0</v>
      </c>
      <c r="G385" s="35">
        <v>0</v>
      </c>
      <c r="H385" s="35"/>
      <c r="I385" s="16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69">
        <f>IF(M385="X",IF(D385="Weeks",C385*E385*'Globals'!$C$27,C385*E385),0)</f>
        <v>0</v>
      </c>
      <c r="Y385" s="69">
        <f>IF(Q385="X",G385,0)</f>
        <v>0</v>
      </c>
      <c r="Z385" s="69">
        <f>IF(R385="X",$G385,0)</f>
        <v>0</v>
      </c>
      <c r="AA385" s="69">
        <f>IF(S385="X",$G385,0)</f>
        <v>0</v>
      </c>
      <c r="AB385" s="69">
        <f>IF(N385="X",$G385,0)</f>
        <v>0</v>
      </c>
      <c r="AC385" s="69">
        <f>IF(O385="X",$G385,0)</f>
        <v>0</v>
      </c>
      <c r="AD385" s="69">
        <f>IF(P385="X",$G385,0)</f>
        <v>0</v>
      </c>
      <c r="AE385" s="69">
        <f>IF(K385="X",$G385,0)</f>
        <v>0</v>
      </c>
      <c r="AF385" s="69">
        <f>IF(T385="X",IF(D385="Days",C385,C385*'Globals'!$C$27)*E385,0)</f>
        <v>0</v>
      </c>
      <c r="AG385" s="69">
        <f>IF(U385="X",IF($D385="Days",$C385,$C385*'Globals'!$C$27)*$E385,0)</f>
        <v>0</v>
      </c>
      <c r="AH385" s="69">
        <f>IF(V385="X",$G385,0)</f>
        <v>0</v>
      </c>
      <c r="AI385" s="69">
        <f>IF(W385="X",$G385,0)</f>
        <v>0</v>
      </c>
      <c r="AJ385" s="69">
        <f>IF(L385="X",$G385,0)</f>
        <v>0</v>
      </c>
      <c r="AK385" s="69">
        <f>(IF(Q385="X",G385*'Globals'!$C$45,0))+(IF(N385="X",G385*'Globals'!$C$46,0))+(IF(O385="X",G385*'Globals'!$C$47,0))+(IF(K385="X",G385*'Globals'!$C$49,0))+(IF(T385="X",G385*'Globals'!$C$51,0))+(IF(L385="X",G385*'Globals'!$C$50,0))</f>
        <v>0</v>
      </c>
      <c r="AL385" s="69">
        <f>IF(J385="",G385,0)</f>
        <v>0</v>
      </c>
      <c r="AM385" s="3"/>
      <c r="AN385" s="3"/>
      <c r="AO385" s="3"/>
    </row>
    <row r="386" ht="13.65" customHeight="1">
      <c r="A386" s="60"/>
      <c r="B386" t="s" s="32">
        <v>667</v>
      </c>
      <c r="C386" s="60">
        <v>1</v>
      </c>
      <c r="D386" t="s" s="32">
        <v>228</v>
      </c>
      <c r="E386" s="60">
        <v>1</v>
      </c>
      <c r="F386" s="106">
        <v>0</v>
      </c>
      <c r="G386" s="35">
        <v>0</v>
      </c>
      <c r="H386" s="35"/>
      <c r="I386" s="16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69">
        <f>IF(M386="X",IF(D386="Weeks",C386*E386*'Globals'!$C$27,C386*E386),0)</f>
        <v>0</v>
      </c>
      <c r="Y386" s="69">
        <f>IF(Q386="X",G386,0)</f>
        <v>0</v>
      </c>
      <c r="Z386" s="69">
        <f>IF(R386="X",$G386,0)</f>
        <v>0</v>
      </c>
      <c r="AA386" s="69">
        <f>IF(S386="X",$G386,0)</f>
        <v>0</v>
      </c>
      <c r="AB386" s="69">
        <f>IF(N386="X",$G386,0)</f>
        <v>0</v>
      </c>
      <c r="AC386" s="69">
        <f>IF(O386="X",$G386,0)</f>
        <v>0</v>
      </c>
      <c r="AD386" s="69">
        <f>IF(P386="X",$G386,0)</f>
        <v>0</v>
      </c>
      <c r="AE386" s="69">
        <f>IF(K386="X",$G386,0)</f>
        <v>0</v>
      </c>
      <c r="AF386" s="69">
        <f>IF(T386="X",IF(D386="Days",C386,C386*'Globals'!$C$27)*E386,0)</f>
        <v>0</v>
      </c>
      <c r="AG386" s="69">
        <f>IF(U386="X",IF($D386="Days",$C386,$C386*'Globals'!$C$27)*$E386,0)</f>
        <v>0</v>
      </c>
      <c r="AH386" s="69">
        <f>IF(V386="X",$G386,0)</f>
        <v>0</v>
      </c>
      <c r="AI386" s="69">
        <f>IF(W386="X",$G386,0)</f>
        <v>0</v>
      </c>
      <c r="AJ386" s="69">
        <f>IF(L386="X",$G386,0)</f>
        <v>0</v>
      </c>
      <c r="AK386" s="69">
        <f>(IF(Q386="X",G386*'Globals'!$C$45,0))+(IF(N386="X",G386*'Globals'!$C$46,0))+(IF(O386="X",G386*'Globals'!$C$47,0))+(IF(K386="X",G386*'Globals'!$C$49,0))+(IF(T386="X",G386*'Globals'!$C$51,0))+(IF(L386="X",G386*'Globals'!$C$50,0))</f>
        <v>0</v>
      </c>
      <c r="AL386" s="69">
        <f>IF(J386="",G386,0)</f>
        <v>0</v>
      </c>
      <c r="AM386" s="3"/>
      <c r="AN386" s="3"/>
      <c r="AO386" s="3"/>
    </row>
    <row r="387" ht="13.65" customHeight="1">
      <c r="A387" s="60"/>
      <c r="B387" t="s" s="32">
        <v>668</v>
      </c>
      <c r="C387" s="60">
        <v>1</v>
      </c>
      <c r="D387" t="s" s="32">
        <v>228</v>
      </c>
      <c r="E387" s="60">
        <v>1</v>
      </c>
      <c r="F387" s="106">
        <v>0</v>
      </c>
      <c r="G387" s="35">
        <f>E387*F387*C387</f>
        <v>0</v>
      </c>
      <c r="H387" s="35"/>
      <c r="I387" s="16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69">
        <f>IF(M387="X",IF(D387="Weeks",C387*E387*'Globals'!$C$27,C387*E387),0)</f>
        <v>0</v>
      </c>
      <c r="Y387" s="69">
        <f>IF(Q387="X",G387,0)</f>
        <v>0</v>
      </c>
      <c r="Z387" s="69">
        <f>IF(R387="X",$G387,0)</f>
        <v>0</v>
      </c>
      <c r="AA387" s="69">
        <f>IF(S387="X",$G387,0)</f>
        <v>0</v>
      </c>
      <c r="AB387" s="69">
        <f>IF(N387="X",$G387,0)</f>
        <v>0</v>
      </c>
      <c r="AC387" s="69">
        <f>IF(O387="X",$G387,0)</f>
        <v>0</v>
      </c>
      <c r="AD387" s="69">
        <f>IF(P387="X",$G387,0)</f>
        <v>0</v>
      </c>
      <c r="AE387" s="69">
        <f>IF(K387="X",$G387,0)</f>
        <v>0</v>
      </c>
      <c r="AF387" s="69">
        <f>IF(T387="X",IF(D387="Days",C387,C387*'Globals'!$C$27)*E387,0)</f>
        <v>0</v>
      </c>
      <c r="AG387" s="69">
        <f>IF(U387="X",IF($D387="Days",$C387,$C387*'Globals'!$C$27)*$E387,0)</f>
        <v>0</v>
      </c>
      <c r="AH387" s="69">
        <f>IF(V387="X",$G387,0)</f>
        <v>0</v>
      </c>
      <c r="AI387" s="69">
        <f>IF(W387="X",$G387,0)</f>
        <v>0</v>
      </c>
      <c r="AJ387" s="69">
        <f>IF(L387="X",$G387,0)</f>
        <v>0</v>
      </c>
      <c r="AK387" s="69">
        <f>(IF(Q387="X",G387*'Globals'!$C$45,0))+(IF(N387="X",G387*'Globals'!$C$46,0))+(IF(O387="X",G387*'Globals'!$C$47,0))+(IF(K387="X",G387*'Globals'!$C$49,0))+(IF(T387="X",G387*'Globals'!$C$51,0))+(IF(L387="X",G387*'Globals'!$C$50,0))</f>
        <v>0</v>
      </c>
      <c r="AL387" s="69">
        <f>IF(J387="",G387,0)</f>
        <v>0</v>
      </c>
      <c r="AM387" s="3"/>
      <c r="AN387" s="3"/>
      <c r="AO387" s="3"/>
    </row>
    <row r="388" ht="13.65" customHeight="1">
      <c r="A388" s="60"/>
      <c r="B388" t="s" s="32">
        <v>669</v>
      </c>
      <c r="C388" s="60">
        <v>1</v>
      </c>
      <c r="D388" t="s" s="32">
        <v>228</v>
      </c>
      <c r="E388" s="60">
        <v>1</v>
      </c>
      <c r="F388" s="106">
        <v>0</v>
      </c>
      <c r="G388" s="35">
        <v>0</v>
      </c>
      <c r="H388" s="35"/>
      <c r="I388" s="16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69">
        <f>IF(M388="X",IF(D388="Weeks",C388*E388*'Globals'!$C$27,C388*E388),0)</f>
        <v>0</v>
      </c>
      <c r="Y388" s="69">
        <f>IF(Q388="X",G388,0)</f>
        <v>0</v>
      </c>
      <c r="Z388" s="69">
        <f>IF(R388="X",$G388,0)</f>
        <v>0</v>
      </c>
      <c r="AA388" s="69">
        <f>IF(S388="X",$G388,0)</f>
        <v>0</v>
      </c>
      <c r="AB388" s="69">
        <f>IF(N388="X",$G388,0)</f>
        <v>0</v>
      </c>
      <c r="AC388" s="69">
        <f>IF(O388="X",$G388,0)</f>
        <v>0</v>
      </c>
      <c r="AD388" s="69">
        <f>IF(P388="X",$G388,0)</f>
        <v>0</v>
      </c>
      <c r="AE388" s="69">
        <f>IF(K388="X",$G388,0)</f>
        <v>0</v>
      </c>
      <c r="AF388" s="69">
        <f>IF(T388="X",IF(D388="Days",C388,C388*'Globals'!$C$27)*E388,0)</f>
        <v>0</v>
      </c>
      <c r="AG388" s="69">
        <f>IF(U388="X",IF($D388="Days",$C388,$C388*'Globals'!$C$27)*$E388,0)</f>
        <v>0</v>
      </c>
      <c r="AH388" s="69">
        <f>IF(V388="X",$G388,0)</f>
        <v>0</v>
      </c>
      <c r="AI388" s="69">
        <f>IF(W388="X",$G388,0)</f>
        <v>0</v>
      </c>
      <c r="AJ388" s="69">
        <f>IF(L388="X",$G388,0)</f>
        <v>0</v>
      </c>
      <c r="AK388" s="69">
        <f>(IF(Q388="X",G388*'Globals'!$C$45,0))+(IF(N388="X",G388*'Globals'!$C$46,0))+(IF(O388="X",G388*'Globals'!$C$47,0))+(IF(K388="X",G388*'Globals'!$C$49,0))+(IF(T388="X",G388*'Globals'!$C$51,0))+(IF(L388="X",G388*'Globals'!$C$50,0))</f>
        <v>0</v>
      </c>
      <c r="AL388" s="69">
        <f>IF(J388="",G388,0)</f>
        <v>0</v>
      </c>
      <c r="AM388" s="3"/>
      <c r="AN388" s="3"/>
      <c r="AO388" s="3"/>
    </row>
    <row r="389" ht="13.65" customHeight="1">
      <c r="A389" s="60"/>
      <c r="B389" t="s" s="32">
        <v>670</v>
      </c>
      <c r="C389" s="60"/>
      <c r="D389" t="s" s="32">
        <v>228</v>
      </c>
      <c r="E389" s="60"/>
      <c r="F389" s="106"/>
      <c r="G389" s="35"/>
      <c r="H389" s="35"/>
      <c r="I389" s="16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69">
        <f>IF(M389="X",IF(D389="Weeks",C389*E389*'Globals'!$C$27,C389*E389),0)</f>
        <v>0</v>
      </c>
      <c r="Y389" s="69">
        <f>IF(Q389="X",G389,0)</f>
        <v>0</v>
      </c>
      <c r="Z389" s="69">
        <f>IF(R389="X",$G389,0)</f>
        <v>0</v>
      </c>
      <c r="AA389" s="69">
        <f>IF(S389="X",$G389,0)</f>
        <v>0</v>
      </c>
      <c r="AB389" s="69">
        <f>IF(N389="X",$G389,0)</f>
        <v>0</v>
      </c>
      <c r="AC389" s="69">
        <f>IF(O389="X",$G389,0)</f>
        <v>0</v>
      </c>
      <c r="AD389" s="69">
        <f>IF(P389="X",$G389,0)</f>
        <v>0</v>
      </c>
      <c r="AE389" s="69">
        <f>IF(K389="X",$G389,0)</f>
        <v>0</v>
      </c>
      <c r="AF389" s="69">
        <f>IF(T389="X",IF(D389="Days",C389,C389*'Globals'!$C$27)*E389,0)</f>
        <v>0</v>
      </c>
      <c r="AG389" s="69">
        <f>IF(U389="X",IF($D389="Days",$C389,$C389*'Globals'!$C$27)*$E389,0)</f>
        <v>0</v>
      </c>
      <c r="AH389" s="69">
        <f>IF(V389="X",$G389,0)</f>
        <v>0</v>
      </c>
      <c r="AI389" s="69">
        <f>IF(W389="X",$G389,0)</f>
        <v>0</v>
      </c>
      <c r="AJ389" s="69">
        <f>IF(L389="X",$G389,0)</f>
        <v>0</v>
      </c>
      <c r="AK389" s="69">
        <f>(IF(Q389="X",G389*'Globals'!$C$45,0))+(IF(N389="X",G389*'Globals'!$C$46,0))+(IF(O389="X",G389*'Globals'!$C$47,0))+(IF(K389="X",G389*'Globals'!$C$49,0))+(IF(T389="X",G389*'Globals'!$C$51,0))+(IF(L389="X",G389*'Globals'!$C$50,0))</f>
        <v>0</v>
      </c>
      <c r="AL389" s="69">
        <f>IF(J389="",G389,0)</f>
        <v>0</v>
      </c>
      <c r="AM389" s="3"/>
      <c r="AN389" s="3"/>
      <c r="AO389" s="3"/>
    </row>
    <row r="390" ht="13.65" customHeight="1">
      <c r="A390" s="60"/>
      <c r="B390" t="s" s="32">
        <v>671</v>
      </c>
      <c r="C390" s="60"/>
      <c r="D390" t="s" s="32">
        <v>228</v>
      </c>
      <c r="E390" s="60"/>
      <c r="F390" s="106"/>
      <c r="G390" s="35"/>
      <c r="H390" s="35"/>
      <c r="I390" s="16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69">
        <f>IF(M390="X",IF(D390="Weeks",C390*E390*'Globals'!$C$27,C390*E390),0)</f>
        <v>0</v>
      </c>
      <c r="Y390" s="69">
        <f>IF(Q390="X",G390,0)</f>
        <v>0</v>
      </c>
      <c r="Z390" s="69">
        <f>IF(R390="X",$G390,0)</f>
        <v>0</v>
      </c>
      <c r="AA390" s="69">
        <f>IF(S390="X",$G390,0)</f>
        <v>0</v>
      </c>
      <c r="AB390" s="69">
        <f>IF(N390="X",$G390,0)</f>
        <v>0</v>
      </c>
      <c r="AC390" s="69">
        <f>IF(O390="X",$G390,0)</f>
        <v>0</v>
      </c>
      <c r="AD390" s="69">
        <f>IF(P390="X",$G390,0)</f>
        <v>0</v>
      </c>
      <c r="AE390" s="69">
        <f>IF(K390="X",$G390,0)</f>
        <v>0</v>
      </c>
      <c r="AF390" s="69">
        <f>IF(T390="X",IF(D390="Days",C390,C390*'Globals'!$C$27)*E390,0)</f>
        <v>0</v>
      </c>
      <c r="AG390" s="69">
        <f>IF(U390="X",IF($D390="Days",$C390,$C390*'Globals'!$C$27)*$E390,0)</f>
        <v>0</v>
      </c>
      <c r="AH390" s="69">
        <f>IF(V390="X",$G390,0)</f>
        <v>0</v>
      </c>
      <c r="AI390" s="69">
        <f>IF(W390="X",$G390,0)</f>
        <v>0</v>
      </c>
      <c r="AJ390" s="69">
        <f>IF(L390="X",$G390,0)</f>
        <v>0</v>
      </c>
      <c r="AK390" s="69">
        <f>(IF(Q390="X",G390*'Globals'!$C$45,0))+(IF(N390="X",G390*'Globals'!$C$46,0))+(IF(O390="X",G390*'Globals'!$C$47,0))+(IF(K390="X",G390*'Globals'!$C$49,0))+(IF(T390="X",G390*'Globals'!$C$51,0))+(IF(L390="X",G390*'Globals'!$C$50,0))</f>
        <v>0</v>
      </c>
      <c r="AL390" s="69">
        <f>IF(J390="",G390,0)</f>
        <v>0</v>
      </c>
      <c r="AM390" s="3"/>
      <c r="AN390" s="3"/>
      <c r="AO390" s="3"/>
    </row>
    <row r="391" ht="13.65" customHeight="1">
      <c r="A391" s="60"/>
      <c r="B391" t="s" s="32">
        <v>672</v>
      </c>
      <c r="C391" s="60"/>
      <c r="D391" t="s" s="32">
        <v>228</v>
      </c>
      <c r="E391" s="60"/>
      <c r="F391" s="106"/>
      <c r="G391" s="35"/>
      <c r="H391" s="35"/>
      <c r="I391" s="16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69">
        <f>IF(M391="X",IF(D391="Weeks",C391*E391*'Globals'!$C$27,C391*E391),0)</f>
        <v>0</v>
      </c>
      <c r="Y391" s="69">
        <f>IF(Q391="X",G391,0)</f>
        <v>0</v>
      </c>
      <c r="Z391" s="69">
        <f>IF(R391="X",$G391,0)</f>
        <v>0</v>
      </c>
      <c r="AA391" s="69">
        <f>IF(S391="X",$G391,0)</f>
        <v>0</v>
      </c>
      <c r="AB391" s="69">
        <f>IF(N391="X",$G391,0)</f>
        <v>0</v>
      </c>
      <c r="AC391" s="69">
        <f>IF(O391="X",$G391,0)</f>
        <v>0</v>
      </c>
      <c r="AD391" s="69">
        <f>IF(P391="X",$G391,0)</f>
        <v>0</v>
      </c>
      <c r="AE391" s="69">
        <f>IF(K391="X",$G391,0)</f>
        <v>0</v>
      </c>
      <c r="AF391" s="69">
        <f>IF(T391="X",IF(D391="Days",C391,C391*'Globals'!$C$27)*E391,0)</f>
        <v>0</v>
      </c>
      <c r="AG391" s="69">
        <f>IF(U391="X",IF($D391="Days",$C391,$C391*'Globals'!$C$27)*$E391,0)</f>
        <v>0</v>
      </c>
      <c r="AH391" s="69">
        <f>IF(V391="X",$G391,0)</f>
        <v>0</v>
      </c>
      <c r="AI391" s="69">
        <f>IF(W391="X",$G391,0)</f>
        <v>0</v>
      </c>
      <c r="AJ391" s="69">
        <f>IF(L391="X",$G391,0)</f>
        <v>0</v>
      </c>
      <c r="AK391" s="69">
        <f>(IF(Q391="X",G391*'Globals'!$C$45,0))+(IF(N391="X",G391*'Globals'!$C$46,0))+(IF(O391="X",G391*'Globals'!$C$47,0))+(IF(K391="X",G391*'Globals'!$C$49,0))+(IF(T391="X",G391*'Globals'!$C$51,0))+(IF(L391="X",G391*'Globals'!$C$50,0))</f>
        <v>0</v>
      </c>
      <c r="AL391" s="69">
        <f>IF(J391="",G391,0)</f>
        <v>0</v>
      </c>
      <c r="AM391" s="3"/>
      <c r="AN391" s="3"/>
      <c r="AO391" s="3"/>
    </row>
    <row r="392" ht="13.65" customHeight="1">
      <c r="A392" s="60"/>
      <c r="B392" t="s" s="32">
        <v>673</v>
      </c>
      <c r="C392" s="60">
        <v>1</v>
      </c>
      <c r="D392" t="s" s="32">
        <v>184</v>
      </c>
      <c r="E392" s="60">
        <v>1</v>
      </c>
      <c r="F392" s="106">
        <v>0</v>
      </c>
      <c r="G392" s="35">
        <v>0</v>
      </c>
      <c r="H392" s="35"/>
      <c r="I392" s="16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69">
        <f>IF(M392="X",IF(D392="Weeks",C392*E392*'Globals'!$C$27,C392*E392),0)</f>
        <v>0</v>
      </c>
      <c r="Y392" s="69">
        <f>IF(Q392="X",G392,0)</f>
        <v>0</v>
      </c>
      <c r="Z392" s="69">
        <f>IF(R392="X",$G392,0)</f>
        <v>0</v>
      </c>
      <c r="AA392" s="69">
        <f>IF(S392="X",$G392,0)</f>
        <v>0</v>
      </c>
      <c r="AB392" s="69">
        <f>IF(N392="X",$G392,0)</f>
        <v>0</v>
      </c>
      <c r="AC392" s="69">
        <f>IF(O392="X",$G392,0)</f>
        <v>0</v>
      </c>
      <c r="AD392" s="69">
        <f>IF(P392="X",$G392,0)</f>
        <v>0</v>
      </c>
      <c r="AE392" s="69">
        <f>IF(K392="X",$G392,0)</f>
        <v>0</v>
      </c>
      <c r="AF392" s="69">
        <f>IF(T392="X",IF(D392="Days",C392,C392*'Globals'!$C$27)*E392,0)</f>
        <v>0</v>
      </c>
      <c r="AG392" s="69">
        <f>IF(U392="X",IF($D392="Days",$C392,$C392*'Globals'!$C$27)*$E392,0)</f>
        <v>0</v>
      </c>
      <c r="AH392" s="69">
        <f>IF(V392="X",$G392,0)</f>
        <v>0</v>
      </c>
      <c r="AI392" s="69">
        <f>IF(W392="X",$G392,0)</f>
        <v>0</v>
      </c>
      <c r="AJ392" s="69">
        <f>IF(L392="X",$G392,0)</f>
        <v>0</v>
      </c>
      <c r="AK392" s="69">
        <f>(IF(Q392="X",G392*'Globals'!$C$45,0))+(IF(N392="X",G392*'Globals'!$C$46,0))+(IF(O392="X",G392*'Globals'!$C$47,0))+(IF(K392="X",G392*'Globals'!$C$49,0))+(IF(T392="X",G392*'Globals'!$C$51,0))+(IF(L392="X",G392*'Globals'!$C$50,0))</f>
        <v>0</v>
      </c>
      <c r="AL392" s="69">
        <f>IF(J392="",G392,0)</f>
        <v>0</v>
      </c>
      <c r="AM392" s="3"/>
      <c r="AN392" s="3"/>
      <c r="AO392" s="3"/>
    </row>
    <row r="393" ht="13.65" customHeight="1">
      <c r="A393" t="s" s="32">
        <v>674</v>
      </c>
      <c r="B393" t="s" s="32">
        <v>675</v>
      </c>
      <c r="C393" s="60"/>
      <c r="D393" s="60"/>
      <c r="E393" s="60"/>
      <c r="F393" s="106"/>
      <c r="G393" s="35"/>
      <c r="H393" s="35"/>
      <c r="I393" s="16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69">
        <f>IF(M393="X",IF(D393="Weeks",C393*E393*'Globals'!$C$27,C393*E393),0)</f>
        <v>0</v>
      </c>
      <c r="Y393" s="69">
        <f>IF(Q393="X",G393,0)</f>
        <v>0</v>
      </c>
      <c r="Z393" s="69">
        <f>IF(R393="X",$G393,0)</f>
        <v>0</v>
      </c>
      <c r="AA393" s="69">
        <f>IF(S393="X",$G393,0)</f>
        <v>0</v>
      </c>
      <c r="AB393" s="69">
        <f>IF(N393="X",$G393,0)</f>
        <v>0</v>
      </c>
      <c r="AC393" s="69">
        <f>IF(O393="X",$G393,0)</f>
        <v>0</v>
      </c>
      <c r="AD393" s="69">
        <f>IF(P393="X",$G393,0)</f>
        <v>0</v>
      </c>
      <c r="AE393" s="69">
        <f>IF(K393="X",$G393,0)</f>
        <v>0</v>
      </c>
      <c r="AF393" s="69">
        <f>IF(T393="X",IF(D393="Days",C393,C393*'Globals'!$C$27)*E393,0)</f>
        <v>0</v>
      </c>
      <c r="AG393" s="69">
        <f>IF(U393="X",IF($D393="Days",$C393,$C393*'Globals'!$C$27)*$E393,0)</f>
        <v>0</v>
      </c>
      <c r="AH393" s="69">
        <f>IF(V393="X",$G393,0)</f>
        <v>0</v>
      </c>
      <c r="AI393" s="69">
        <f>IF(W393="X",$G393,0)</f>
        <v>0</v>
      </c>
      <c r="AJ393" s="69">
        <f>IF(L393="X",$G393,0)</f>
        <v>0</v>
      </c>
      <c r="AK393" s="69">
        <f>(IF(Q393="X",G393*'Globals'!$C$45,0))+(IF(N393="X",G393*'Globals'!$C$46,0))+(IF(O393="X",G393*'Globals'!$C$47,0))+(IF(K393="X",G393*'Globals'!$C$49,0))+(IF(T393="X",G393*'Globals'!$C$51,0))+(IF(L393="X",G393*'Globals'!$C$50,0))</f>
        <v>0</v>
      </c>
      <c r="AL393" s="69">
        <f>IF(J393="",G393,0)</f>
        <v>0</v>
      </c>
      <c r="AM393" s="3"/>
      <c r="AN393" s="3"/>
      <c r="AO393" s="3"/>
    </row>
    <row r="394" ht="13.65" customHeight="1">
      <c r="A394" s="60"/>
      <c r="B394" t="s" s="32">
        <v>676</v>
      </c>
      <c r="C394" s="60"/>
      <c r="D394" t="s" s="32">
        <v>228</v>
      </c>
      <c r="E394" s="60"/>
      <c r="F394" s="106"/>
      <c r="G394" s="35"/>
      <c r="H394" s="35"/>
      <c r="I394" s="16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69">
        <f>IF(M394="X",IF(D394="Weeks",C394*E394*'Globals'!$C$27,C394*E394),0)</f>
        <v>0</v>
      </c>
      <c r="Y394" s="69">
        <f>IF(Q394="X",G394,0)</f>
        <v>0</v>
      </c>
      <c r="Z394" s="69">
        <f>IF(R394="X",$G394,0)</f>
        <v>0</v>
      </c>
      <c r="AA394" s="69">
        <f>IF(S394="X",$G394,0)</f>
        <v>0</v>
      </c>
      <c r="AB394" s="69">
        <f>IF(N394="X",$G394,0)</f>
        <v>0</v>
      </c>
      <c r="AC394" s="69">
        <f>IF(O394="X",$G394,0)</f>
        <v>0</v>
      </c>
      <c r="AD394" s="69">
        <f>IF(P394="X",$G394,0)</f>
        <v>0</v>
      </c>
      <c r="AE394" s="69">
        <f>IF(K394="X",$G394,0)</f>
        <v>0</v>
      </c>
      <c r="AF394" s="69">
        <f>IF(T394="X",IF(D394="Days",C394,C394*'Globals'!$C$27)*E394,0)</f>
        <v>0</v>
      </c>
      <c r="AG394" s="69">
        <f>IF(U394="X",IF($D394="Days",$C394,$C394*'Globals'!$C$27)*$E394,0)</f>
        <v>0</v>
      </c>
      <c r="AH394" s="69">
        <f>IF(V394="X",$G394,0)</f>
        <v>0</v>
      </c>
      <c r="AI394" s="69">
        <f>IF(W394="X",$G394,0)</f>
        <v>0</v>
      </c>
      <c r="AJ394" s="69">
        <f>IF(L394="X",$G394,0)</f>
        <v>0</v>
      </c>
      <c r="AK394" s="69">
        <f>(IF(Q394="X",G394*'Globals'!$C$45,0))+(IF(N394="X",G394*'Globals'!$C$46,0))+(IF(O394="X",G394*'Globals'!$C$47,0))+(IF(K394="X",G394*'Globals'!$C$49,0))+(IF(T394="X",G394*'Globals'!$C$51,0))+(IF(L394="X",G394*'Globals'!$C$50,0))</f>
        <v>0</v>
      </c>
      <c r="AL394" s="69">
        <f>IF(J394="",G394,0)</f>
        <v>0</v>
      </c>
      <c r="AM394" s="3"/>
      <c r="AN394" s="3"/>
      <c r="AO394" s="3"/>
    </row>
    <row r="395" ht="13.65" customHeight="1">
      <c r="A395" s="60"/>
      <c r="B395" t="s" s="32">
        <v>677</v>
      </c>
      <c r="C395" s="60"/>
      <c r="D395" t="s" s="32">
        <v>228</v>
      </c>
      <c r="E395" s="60"/>
      <c r="F395" s="106"/>
      <c r="G395" s="35"/>
      <c r="H395" s="35"/>
      <c r="I395" s="16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69">
        <f>IF(M395="X",IF(D395="Weeks",C395*E395*'Globals'!$C$27,C395*E395),0)</f>
        <v>0</v>
      </c>
      <c r="Y395" s="69">
        <f>IF(Q395="X",G395,0)</f>
        <v>0</v>
      </c>
      <c r="Z395" s="69">
        <f>IF(R395="X",$G395,0)</f>
        <v>0</v>
      </c>
      <c r="AA395" s="69">
        <f>IF(S395="X",$G395,0)</f>
        <v>0</v>
      </c>
      <c r="AB395" s="69">
        <f>IF(N395="X",$G395,0)</f>
        <v>0</v>
      </c>
      <c r="AC395" s="69">
        <f>IF(O395="X",$G395,0)</f>
        <v>0</v>
      </c>
      <c r="AD395" s="69">
        <f>IF(P395="X",$G395,0)</f>
        <v>0</v>
      </c>
      <c r="AE395" s="69">
        <f>IF(K395="X",$G395,0)</f>
        <v>0</v>
      </c>
      <c r="AF395" s="69">
        <f>IF(T395="X",IF(D395="Days",C395,C395*'Globals'!$C$27)*E395,0)</f>
        <v>0</v>
      </c>
      <c r="AG395" s="69">
        <f>IF(U395="X",IF($D395="Days",$C395,$C395*'Globals'!$C$27)*$E395,0)</f>
        <v>0</v>
      </c>
      <c r="AH395" s="69">
        <f>IF(V395="X",$G395,0)</f>
        <v>0</v>
      </c>
      <c r="AI395" s="69">
        <f>IF(W395="X",$G395,0)</f>
        <v>0</v>
      </c>
      <c r="AJ395" s="69">
        <f>IF(L395="X",$G395,0)</f>
        <v>0</v>
      </c>
      <c r="AK395" s="69">
        <f>(IF(Q395="X",G395*'Globals'!$C$45,0))+(IF(N395="X",G395*'Globals'!$C$46,0))+(IF(O395="X",G395*'Globals'!$C$47,0))+(IF(K395="X",G395*'Globals'!$C$49,0))+(IF(T395="X",G395*'Globals'!$C$51,0))+(IF(L395="X",G395*'Globals'!$C$50,0))</f>
        <v>0</v>
      </c>
      <c r="AL395" s="69">
        <f>IF(J395="",G395,0)</f>
        <v>0</v>
      </c>
      <c r="AM395" s="3"/>
      <c r="AN395" s="3"/>
      <c r="AO395" s="3"/>
    </row>
    <row r="396" ht="13.65" customHeight="1">
      <c r="A396" s="60"/>
      <c r="B396" t="s" s="32">
        <v>678</v>
      </c>
      <c r="C396" s="60"/>
      <c r="D396" t="s" s="32">
        <v>228</v>
      </c>
      <c r="E396" s="60">
        <v>1</v>
      </c>
      <c r="F396" s="106"/>
      <c r="G396" s="35">
        <v>0</v>
      </c>
      <c r="H396" s="35"/>
      <c r="I396" s="16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69">
        <f>IF(M396="X",IF(D396="Weeks",C396*E396*'Globals'!$C$27,C396*E396),0)</f>
        <v>0</v>
      </c>
      <c r="Y396" s="69">
        <f>IF(Q396="X",G396,0)</f>
        <v>0</v>
      </c>
      <c r="Z396" s="69">
        <f>IF(R396="X",$G396,0)</f>
        <v>0</v>
      </c>
      <c r="AA396" s="69">
        <f>IF(S396="X",$G396,0)</f>
        <v>0</v>
      </c>
      <c r="AB396" s="69">
        <f>IF(N396="X",$G396,0)</f>
        <v>0</v>
      </c>
      <c r="AC396" s="69">
        <f>IF(O396="X",$G396,0)</f>
        <v>0</v>
      </c>
      <c r="AD396" s="69">
        <f>IF(P396="X",$G396,0)</f>
        <v>0</v>
      </c>
      <c r="AE396" s="69">
        <f>IF(K396="X",$G396,0)</f>
        <v>0</v>
      </c>
      <c r="AF396" s="69">
        <f>IF(T396="X",IF(D396="Days",C396,C396*'Globals'!$C$27)*E396,0)</f>
        <v>0</v>
      </c>
      <c r="AG396" s="69">
        <f>IF(U396="X",IF($D396="Days",$C396,$C396*'Globals'!$C$27)*$E396,0)</f>
        <v>0</v>
      </c>
      <c r="AH396" s="69">
        <f>IF(V396="X",$G396,0)</f>
        <v>0</v>
      </c>
      <c r="AI396" s="69">
        <f>IF(W396="X",$G396,0)</f>
        <v>0</v>
      </c>
      <c r="AJ396" s="69">
        <f>IF(L396="X",$G396,0)</f>
        <v>0</v>
      </c>
      <c r="AK396" s="69">
        <f>(IF(Q396="X",G396*'Globals'!$C$45,0))+(IF(N396="X",G396*'Globals'!$C$46,0))+(IF(O396="X",G396*'Globals'!$C$47,0))+(IF(K396="X",G396*'Globals'!$C$49,0))+(IF(T396="X",G396*'Globals'!$C$51,0))+(IF(L396="X",G396*'Globals'!$C$50,0))</f>
        <v>0</v>
      </c>
      <c r="AL396" s="69">
        <f>IF(J396="",G396,0)</f>
        <v>0</v>
      </c>
      <c r="AM396" s="3"/>
      <c r="AN396" s="3"/>
      <c r="AO396" s="3"/>
    </row>
    <row r="397" ht="13.65" customHeight="1">
      <c r="A397" s="60"/>
      <c r="B397" t="s" s="32">
        <v>679</v>
      </c>
      <c r="C397" s="60"/>
      <c r="D397" t="s" s="32">
        <v>228</v>
      </c>
      <c r="E397" s="60"/>
      <c r="F397" s="106"/>
      <c r="G397" s="35"/>
      <c r="H397" s="35"/>
      <c r="I397" s="16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69">
        <f>IF(M397="X",IF(D397="Weeks",C397*E397*'Globals'!$C$27,C397*E397),0)</f>
        <v>0</v>
      </c>
      <c r="Y397" s="69">
        <f>IF(Q397="X",G397,0)</f>
        <v>0</v>
      </c>
      <c r="Z397" s="69">
        <f>IF(R397="X",$G397,0)</f>
        <v>0</v>
      </c>
      <c r="AA397" s="69">
        <f>IF(S397="X",$G397,0)</f>
        <v>0</v>
      </c>
      <c r="AB397" s="69">
        <f>IF(N397="X",$G397,0)</f>
        <v>0</v>
      </c>
      <c r="AC397" s="69">
        <f>IF(O397="X",$G397,0)</f>
        <v>0</v>
      </c>
      <c r="AD397" s="69">
        <f>IF(P397="X",$G397,0)</f>
        <v>0</v>
      </c>
      <c r="AE397" s="69">
        <f>IF(K397="X",$G397,0)</f>
        <v>0</v>
      </c>
      <c r="AF397" s="69">
        <f>IF(T397="X",IF(D397="Days",C397,C397*'Globals'!$C$27)*E397,0)</f>
        <v>0</v>
      </c>
      <c r="AG397" s="69">
        <f>IF(U397="X",IF($D397="Days",$C397,$C397*'Globals'!$C$27)*$E397,0)</f>
        <v>0</v>
      </c>
      <c r="AH397" s="69">
        <f>IF(V397="X",$G397,0)</f>
        <v>0</v>
      </c>
      <c r="AI397" s="69">
        <f>IF(W397="X",$G397,0)</f>
        <v>0</v>
      </c>
      <c r="AJ397" s="69">
        <f>IF(L397="X",$G397,0)</f>
        <v>0</v>
      </c>
      <c r="AK397" s="69">
        <f>(IF(Q397="X",G397*'Globals'!$C$45,0))+(IF(N397="X",G397*'Globals'!$C$46,0))+(IF(O397="X",G397*'Globals'!$C$47,0))+(IF(K397="X",G397*'Globals'!$C$49,0))+(IF(T397="X",G397*'Globals'!$C$51,0))+(IF(L397="X",G397*'Globals'!$C$50,0))</f>
        <v>0</v>
      </c>
      <c r="AL397" s="69">
        <f>IF(J397="",G397,0)</f>
        <v>0</v>
      </c>
      <c r="AM397" s="3"/>
      <c r="AN397" s="3"/>
      <c r="AO397" s="3"/>
    </row>
    <row r="398" ht="13.65" customHeight="1">
      <c r="A398" s="60"/>
      <c r="B398" t="s" s="32">
        <v>680</v>
      </c>
      <c r="C398" s="60"/>
      <c r="D398" t="s" s="32">
        <v>228</v>
      </c>
      <c r="E398" s="60"/>
      <c r="F398" s="106"/>
      <c r="G398" s="35"/>
      <c r="H398" s="35"/>
      <c r="I398" s="16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69">
        <f>IF(M398="X",IF(D398="Weeks",C398*E398*'Globals'!$C$27,C398*E398),0)</f>
        <v>0</v>
      </c>
      <c r="Y398" s="69">
        <f>IF(Q398="X",G398,0)</f>
        <v>0</v>
      </c>
      <c r="Z398" s="69">
        <f>IF(R398="X",$G398,0)</f>
        <v>0</v>
      </c>
      <c r="AA398" s="69">
        <f>IF(S398="X",$G398,0)</f>
        <v>0</v>
      </c>
      <c r="AB398" s="69">
        <f>IF(N398="X",$G398,0)</f>
        <v>0</v>
      </c>
      <c r="AC398" s="69">
        <f>IF(O398="X",$G398,0)</f>
        <v>0</v>
      </c>
      <c r="AD398" s="69">
        <f>IF(P398="X",$G398,0)</f>
        <v>0</v>
      </c>
      <c r="AE398" s="69">
        <f>IF(K398="X",$G398,0)</f>
        <v>0</v>
      </c>
      <c r="AF398" s="69">
        <f>IF(T398="X",IF(D398="Days",C398,C398*'Globals'!$C$27)*E398,0)</f>
        <v>0</v>
      </c>
      <c r="AG398" s="69">
        <f>IF(U398="X",IF($D398="Days",$C398,$C398*'Globals'!$C$27)*$E398,0)</f>
        <v>0</v>
      </c>
      <c r="AH398" s="69">
        <f>IF(V398="X",$G398,0)</f>
        <v>0</v>
      </c>
      <c r="AI398" s="69">
        <f>IF(W398="X",$G398,0)</f>
        <v>0</v>
      </c>
      <c r="AJ398" s="69">
        <f>IF(L398="X",$G398,0)</f>
        <v>0</v>
      </c>
      <c r="AK398" s="69">
        <f>(IF(Q398="X",G398*'Globals'!$C$45,0))+(IF(N398="X",G398*'Globals'!$C$46,0))+(IF(O398="X",G398*'Globals'!$C$47,0))+(IF(K398="X",G398*'Globals'!$C$49,0))+(IF(T398="X",G398*'Globals'!$C$51,0))+(IF(L398="X",G398*'Globals'!$C$50,0))</f>
        <v>0</v>
      </c>
      <c r="AL398" s="69">
        <f>IF(J398="",G398,0)</f>
        <v>0</v>
      </c>
      <c r="AM398" s="3"/>
      <c r="AN398" s="3"/>
      <c r="AO398" s="3"/>
    </row>
    <row r="399" ht="13.65" customHeight="1">
      <c r="A399" t="s" s="32">
        <v>681</v>
      </c>
      <c r="B399" t="s" s="32">
        <v>682</v>
      </c>
      <c r="C399" s="60"/>
      <c r="D399" t="s" s="32">
        <v>228</v>
      </c>
      <c r="E399" s="60"/>
      <c r="F399" s="106"/>
      <c r="G399" s="35"/>
      <c r="H399" s="35"/>
      <c r="I399" s="16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69">
        <f>IF(M399="X",IF(D399="Weeks",C399*E399*'Globals'!$C$27,C399*E399),0)</f>
        <v>0</v>
      </c>
      <c r="Y399" s="69">
        <f>IF(Q399="X",G399,0)</f>
        <v>0</v>
      </c>
      <c r="Z399" s="69">
        <f>IF(R399="X",$G399,0)</f>
        <v>0</v>
      </c>
      <c r="AA399" s="69">
        <f>IF(S399="X",$G399,0)</f>
        <v>0</v>
      </c>
      <c r="AB399" s="69">
        <f>IF(N399="X",$G399,0)</f>
        <v>0</v>
      </c>
      <c r="AC399" s="69">
        <f>IF(O399="X",$G399,0)</f>
        <v>0</v>
      </c>
      <c r="AD399" s="69">
        <f>IF(P399="X",$G399,0)</f>
        <v>0</v>
      </c>
      <c r="AE399" s="69">
        <f>IF(K399="X",$G399,0)</f>
        <v>0</v>
      </c>
      <c r="AF399" s="69">
        <f>IF(T399="X",IF(D399="Days",C399,C399*'Globals'!$C$27)*E399,0)</f>
        <v>0</v>
      </c>
      <c r="AG399" s="69">
        <f>IF(U399="X",IF($D399="Days",$C399,$C399*'Globals'!$C$27)*$E399,0)</f>
        <v>0</v>
      </c>
      <c r="AH399" s="69">
        <f>IF(V399="X",$G399,0)</f>
        <v>0</v>
      </c>
      <c r="AI399" s="69">
        <f>IF(W399="X",$G399,0)</f>
        <v>0</v>
      </c>
      <c r="AJ399" s="69">
        <f>IF(L399="X",$G399,0)</f>
        <v>0</v>
      </c>
      <c r="AK399" s="69">
        <f>(IF(Q399="X",G399*'Globals'!$C$45,0))+(IF(N399="X",G399*'Globals'!$C$46,0))+(IF(O399="X",G399*'Globals'!$C$47,0))+(IF(K399="X",G399*'Globals'!$C$49,0))+(IF(T399="X",G399*'Globals'!$C$51,0))+(IF(L399="X",G399*'Globals'!$C$50,0))</f>
        <v>0</v>
      </c>
      <c r="AL399" s="69">
        <f>IF(J399="",G399,0)</f>
        <v>0</v>
      </c>
      <c r="AM399" s="3"/>
      <c r="AN399" s="3"/>
      <c r="AO399" s="3"/>
    </row>
    <row r="400" ht="13.65" customHeight="1">
      <c r="A400" s="107"/>
      <c r="B400" s="108"/>
      <c r="C400" s="108"/>
      <c r="D400" s="108"/>
      <c r="E400" s="108"/>
      <c r="F400" s="110"/>
      <c r="G400" s="109"/>
      <c r="H400" s="109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69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ht="13.65" customHeight="1">
      <c r="A401" s="111"/>
      <c r="B401" t="s" s="63">
        <v>683</v>
      </c>
      <c r="C401" s="64"/>
      <c r="D401" s="64"/>
      <c r="E401" s="64"/>
      <c r="F401" s="113"/>
      <c r="G401" s="113"/>
      <c r="H401" s="112">
        <v>0</v>
      </c>
      <c r="I401" s="3"/>
      <c r="J401" s="97"/>
      <c r="K401" s="98"/>
      <c r="L401" s="98"/>
      <c r="M401" s="98"/>
      <c r="N401" s="98"/>
      <c r="O401" s="98"/>
      <c r="P401" s="98"/>
      <c r="Q401" s="98"/>
      <c r="R401" s="98"/>
      <c r="S401" s="98"/>
      <c r="T401" s="98"/>
      <c r="U401" s="98"/>
      <c r="V401" s="98"/>
      <c r="W401" s="98"/>
      <c r="X401" s="98"/>
      <c r="Y401" s="98"/>
      <c r="Z401" s="98"/>
      <c r="AA401" s="98"/>
      <c r="AB401" s="98"/>
      <c r="AC401" s="98"/>
      <c r="AD401" s="98"/>
      <c r="AE401" s="98"/>
      <c r="AF401" s="98"/>
      <c r="AG401" s="98"/>
      <c r="AH401" s="98"/>
      <c r="AI401" s="98"/>
      <c r="AJ401" s="98"/>
      <c r="AK401" s="98"/>
      <c r="AL401" s="98"/>
      <c r="AM401" s="98"/>
      <c r="AN401" s="3"/>
      <c r="AO401" s="3"/>
    </row>
    <row r="402" ht="13.65" customHeight="1">
      <c r="A402" s="107"/>
      <c r="B402" s="108"/>
      <c r="C402" s="108"/>
      <c r="D402" s="108"/>
      <c r="E402" s="108"/>
      <c r="F402" s="110"/>
      <c r="G402" s="110"/>
      <c r="H402" s="109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69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ht="13.65" customHeight="1">
      <c r="A403" t="s" s="101">
        <v>82</v>
      </c>
      <c r="B403" t="s" s="101">
        <v>83</v>
      </c>
      <c r="C403" s="103"/>
      <c r="D403" s="103"/>
      <c r="E403" s="103"/>
      <c r="F403" s="104"/>
      <c r="G403" s="105"/>
      <c r="H403" s="105"/>
      <c r="I403" s="16"/>
      <c r="J403" s="97"/>
      <c r="K403" s="98"/>
      <c r="L403" s="98"/>
      <c r="M403" s="98"/>
      <c r="N403" s="98"/>
      <c r="O403" s="98"/>
      <c r="P403" s="98"/>
      <c r="Q403" s="98"/>
      <c r="R403" s="98"/>
      <c r="S403" s="98"/>
      <c r="T403" s="98"/>
      <c r="U403" s="98"/>
      <c r="V403" s="98"/>
      <c r="W403" s="98"/>
      <c r="X403" s="98"/>
      <c r="Y403" s="98"/>
      <c r="Z403" s="98"/>
      <c r="AA403" s="98"/>
      <c r="AB403" s="98"/>
      <c r="AC403" s="98"/>
      <c r="AD403" s="98"/>
      <c r="AE403" s="98"/>
      <c r="AF403" s="98"/>
      <c r="AG403" s="98"/>
      <c r="AH403" s="98"/>
      <c r="AI403" s="98"/>
      <c r="AJ403" s="98"/>
      <c r="AK403" s="98"/>
      <c r="AL403" s="98"/>
      <c r="AM403" s="98"/>
      <c r="AN403" s="3"/>
      <c r="AO403" s="3"/>
    </row>
    <row r="404" ht="13.65" customHeight="1">
      <c r="A404" t="s" s="32">
        <v>684</v>
      </c>
      <c r="B404" t="s" s="32">
        <v>685</v>
      </c>
      <c r="C404" s="129"/>
      <c r="D404" t="s" s="32">
        <v>222</v>
      </c>
      <c r="E404" s="60"/>
      <c r="F404" s="106">
        <v>0</v>
      </c>
      <c r="G404" s="35"/>
      <c r="H404" s="35"/>
      <c r="I404" s="16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69">
        <f>IF(M404="X",IF(D404="Weeks",C404*E404*'Globals'!$C$27,C404*E404),0)</f>
        <v>0</v>
      </c>
      <c r="Y404" s="69">
        <f>IF(Q404="X",G404,0)</f>
        <v>0</v>
      </c>
      <c r="Z404" s="69">
        <f>IF(R404="X",$G404,0)</f>
        <v>0</v>
      </c>
      <c r="AA404" s="69">
        <f>IF(S404="X",$G404,0)</f>
        <v>0</v>
      </c>
      <c r="AB404" s="69">
        <f>IF(N404="X",$G404,0)</f>
        <v>0</v>
      </c>
      <c r="AC404" s="69">
        <f>IF(O404="X",$G404,0)</f>
        <v>0</v>
      </c>
      <c r="AD404" s="69">
        <f>IF(P404="X",$G404,0)</f>
        <v>0</v>
      </c>
      <c r="AE404" s="69">
        <f>IF(K404="X",$G404,0)</f>
        <v>0</v>
      </c>
      <c r="AF404" s="69">
        <f>IF(T404="X",IF(D404="Days",C404,C404*'Globals'!$C$27)*E404,0)</f>
        <v>0</v>
      </c>
      <c r="AG404" s="69">
        <f>IF(U404="X",IF($D404="Days",$C404,$C404*'Globals'!$C$27)*$E404,0)</f>
        <v>0</v>
      </c>
      <c r="AH404" s="69">
        <f>IF(V404="X",$G404,0)</f>
        <v>0</v>
      </c>
      <c r="AI404" s="69">
        <f>IF(W404="X",$G404,0)</f>
        <v>0</v>
      </c>
      <c r="AJ404" s="69">
        <f>IF(L404="X",$G404,0)</f>
        <v>0</v>
      </c>
      <c r="AK404" s="69">
        <f>(IF(Q404="X",G404*'Globals'!$C$45,0))+(IF(N404="X",G404*'Globals'!$C$46,0))+(IF(O404="X",G404*'Globals'!$C$47,0))+(IF(K404="X",G404*'Globals'!$C$49,0))+(IF(T404="X",G404*'Globals'!$C$51,0))+(IF(L404="X",G404*'Globals'!$C$50,0))</f>
        <v>0</v>
      </c>
      <c r="AL404" s="69">
        <f>IF(J404="",G404,0)</f>
        <v>0</v>
      </c>
      <c r="AM404" s="3"/>
      <c r="AN404" s="3"/>
      <c r="AO404" s="3"/>
    </row>
    <row r="405" ht="13.65" customHeight="1">
      <c r="A405" t="s" s="32">
        <v>686</v>
      </c>
      <c r="B405" t="s" s="32">
        <v>687</v>
      </c>
      <c r="C405" s="129"/>
      <c r="D405" t="s" s="32">
        <v>222</v>
      </c>
      <c r="E405" s="60"/>
      <c r="F405" s="106">
        <v>0</v>
      </c>
      <c r="G405" s="35"/>
      <c r="H405" s="35"/>
      <c r="I405" s="16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69">
        <f>IF(M405="X",IF(D405="Weeks",C405*E405*'Globals'!$C$27,C405*E405),0)</f>
        <v>0</v>
      </c>
      <c r="Y405" s="69">
        <f>IF(Q405="X",G405,0)</f>
        <v>0</v>
      </c>
      <c r="Z405" s="69">
        <f>IF(R405="X",$G405,0)</f>
        <v>0</v>
      </c>
      <c r="AA405" s="69">
        <f>IF(S405="X",$G405,0)</f>
        <v>0</v>
      </c>
      <c r="AB405" s="69">
        <f>IF(N405="X",$G405,0)</f>
        <v>0</v>
      </c>
      <c r="AC405" s="69">
        <f>IF(O405="X",$G405,0)</f>
        <v>0</v>
      </c>
      <c r="AD405" s="69">
        <f>IF(P405="X",$G405,0)</f>
        <v>0</v>
      </c>
      <c r="AE405" s="69">
        <f>IF(K405="X",$G405,0)</f>
        <v>0</v>
      </c>
      <c r="AF405" s="69">
        <f>IF(T405="X",IF(D405="Days",C405,C405*'Globals'!$C$27)*E405,0)</f>
        <v>0</v>
      </c>
      <c r="AG405" s="69">
        <f>IF(U405="X",IF($D405="Days",$C405,$C405*'Globals'!$C$27)*$E405,0)</f>
        <v>0</v>
      </c>
      <c r="AH405" s="69">
        <f>IF(V405="X",$G405,0)</f>
        <v>0</v>
      </c>
      <c r="AI405" s="69">
        <f>IF(W405="X",$G405,0)</f>
        <v>0</v>
      </c>
      <c r="AJ405" s="69">
        <f>IF(L405="X",$G405,0)</f>
        <v>0</v>
      </c>
      <c r="AK405" s="69">
        <f>(IF(Q405="X",G405*'Globals'!$C$45,0))+(IF(N405="X",G405*'Globals'!$C$46,0))+(IF(O405="X",G405*'Globals'!$C$47,0))+(IF(K405="X",G405*'Globals'!$C$49,0))+(IF(T405="X",G405*'Globals'!$C$51,0))+(IF(L405="X",G405*'Globals'!$C$50,0))</f>
        <v>0</v>
      </c>
      <c r="AL405" s="69">
        <f>IF(J405="",G405,0)</f>
        <v>0</v>
      </c>
      <c r="AM405" s="3"/>
      <c r="AN405" s="3"/>
      <c r="AO405" s="3"/>
    </row>
    <row r="406" ht="13.65" customHeight="1">
      <c r="A406" t="s" s="32">
        <v>688</v>
      </c>
      <c r="B406" t="s" s="32">
        <v>689</v>
      </c>
      <c r="C406" s="129"/>
      <c r="D406" t="s" s="32">
        <v>228</v>
      </c>
      <c r="E406" s="60"/>
      <c r="F406" s="106">
        <v>0</v>
      </c>
      <c r="G406" s="35"/>
      <c r="H406" s="35"/>
      <c r="I406" s="16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69">
        <f>IF(M406="X",IF(D406="Weeks",C406*E406*'Globals'!$C$27,C406*E406),0)</f>
        <v>0</v>
      </c>
      <c r="Y406" s="69">
        <f>IF(Q406="X",G406,0)</f>
        <v>0</v>
      </c>
      <c r="Z406" s="69">
        <f>IF(R406="X",$G406,0)</f>
        <v>0</v>
      </c>
      <c r="AA406" s="69">
        <f>IF(S406="X",$G406,0)</f>
        <v>0</v>
      </c>
      <c r="AB406" s="69">
        <f>IF(N406="X",$G406,0)</f>
        <v>0</v>
      </c>
      <c r="AC406" s="69">
        <f>IF(O406="X",$G406,0)</f>
        <v>0</v>
      </c>
      <c r="AD406" s="69">
        <f>IF(P406="X",$G406,0)</f>
        <v>0</v>
      </c>
      <c r="AE406" s="69">
        <f>IF(K406="X",$G406,0)</f>
        <v>0</v>
      </c>
      <c r="AF406" s="69">
        <f>IF(T406="X",IF(D406="Days",C406,C406*'Globals'!$C$27)*E406,0)</f>
        <v>0</v>
      </c>
      <c r="AG406" s="69">
        <f>IF(U406="X",IF($D406="Days",$C406,$C406*'Globals'!$C$27)*$E406,0)</f>
        <v>0</v>
      </c>
      <c r="AH406" s="69">
        <f>IF(V406="X",$G406,0)</f>
        <v>0</v>
      </c>
      <c r="AI406" s="69">
        <f>IF(W406="X",$G406,0)</f>
        <v>0</v>
      </c>
      <c r="AJ406" s="69">
        <f>IF(L406="X",$G406,0)</f>
        <v>0</v>
      </c>
      <c r="AK406" s="69">
        <f>(IF(Q406="X",G406*'Globals'!$C$45,0))+(IF(N406="X",G406*'Globals'!$C$46,0))+(IF(O406="X",G406*'Globals'!$C$47,0))+(IF(K406="X",G406*'Globals'!$C$49,0))+(IF(T406="X",G406*'Globals'!$C$51,0))+(IF(L406="X",G406*'Globals'!$C$50,0))</f>
        <v>0</v>
      </c>
      <c r="AL406" s="69">
        <f>IF(J406="",G406,0)</f>
        <v>0</v>
      </c>
      <c r="AM406" s="3"/>
      <c r="AN406" s="3"/>
      <c r="AO406" s="3"/>
    </row>
    <row r="407" ht="13.65" customHeight="1">
      <c r="A407" t="s" s="32">
        <v>690</v>
      </c>
      <c r="B407" t="s" s="32">
        <v>691</v>
      </c>
      <c r="C407" s="140"/>
      <c r="D407" s="60"/>
      <c r="E407" s="60"/>
      <c r="F407" s="106"/>
      <c r="G407" s="35"/>
      <c r="H407" s="35"/>
      <c r="I407" s="16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69">
        <f>IF(M407="X",IF(D407="Weeks",C407*E407*'Globals'!$C$27,C407*E407),0)</f>
        <v>0</v>
      </c>
      <c r="Y407" s="69">
        <f>IF(Q407="X",G407,0)</f>
        <v>0</v>
      </c>
      <c r="Z407" s="69">
        <f>IF(R407="X",$G407,0)</f>
        <v>0</v>
      </c>
      <c r="AA407" s="69">
        <f>IF(S407="X",$G407,0)</f>
        <v>0</v>
      </c>
      <c r="AB407" s="69">
        <f>IF(N407="X",$G407,0)</f>
        <v>0</v>
      </c>
      <c r="AC407" s="69">
        <f>IF(O407="X",$G407,0)</f>
        <v>0</v>
      </c>
      <c r="AD407" s="69">
        <f>IF(P407="X",$G407,0)</f>
        <v>0</v>
      </c>
      <c r="AE407" s="69">
        <f>IF(K407="X",$G407,0)</f>
        <v>0</v>
      </c>
      <c r="AF407" s="69">
        <f>IF(T407="X",IF(D407="Days",C407,C407*'Globals'!$C$27)*E407,0)</f>
        <v>0</v>
      </c>
      <c r="AG407" s="69">
        <f>IF(U407="X",IF($D407="Days",$C407,$C407*'Globals'!$C$27)*$E407,0)</f>
        <v>0</v>
      </c>
      <c r="AH407" s="69">
        <f>IF(V407="X",$G407,0)</f>
        <v>0</v>
      </c>
      <c r="AI407" s="69">
        <f>IF(W407="X",$G407,0)</f>
        <v>0</v>
      </c>
      <c r="AJ407" s="69">
        <f>IF(L407="X",$G407,0)</f>
        <v>0</v>
      </c>
      <c r="AK407" s="69">
        <f>(IF(Q407="X",G407*'Globals'!$C$45,0))+(IF(N407="X",G407*'Globals'!$C$46,0))+(IF(O407="X",G407*'Globals'!$C$47,0))+(IF(K407="X",G407*'Globals'!$C$49,0))+(IF(T407="X",G407*'Globals'!$C$51,0))+(IF(L407="X",G407*'Globals'!$C$50,0))</f>
        <v>0</v>
      </c>
      <c r="AL407" s="69">
        <f>IF(J407="",G407,0)</f>
        <v>0</v>
      </c>
      <c r="AM407" s="3"/>
      <c r="AN407" s="3"/>
      <c r="AO407" s="3"/>
    </row>
    <row r="408" ht="13.65" customHeight="1">
      <c r="A408" s="60"/>
      <c r="B408" t="s" s="32">
        <v>692</v>
      </c>
      <c r="C408" s="140"/>
      <c r="D408" t="s" s="32">
        <v>200</v>
      </c>
      <c r="E408" s="60"/>
      <c r="F408" s="106"/>
      <c r="G408" s="35"/>
      <c r="H408" s="35"/>
      <c r="I408" s="16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69">
        <f>IF(M408="X",IF(D408="Weeks",C408*E408*'Globals'!$C$27,C408*E408),0)</f>
        <v>0</v>
      </c>
      <c r="Y408" s="69">
        <f>IF(Q408="X",G408,0)</f>
        <v>0</v>
      </c>
      <c r="Z408" s="69">
        <f>IF(R408="X",$G408,0)</f>
        <v>0</v>
      </c>
      <c r="AA408" s="69">
        <f>IF(S408="X",$G408,0)</f>
        <v>0</v>
      </c>
      <c r="AB408" s="69">
        <f>IF(N408="X",$G408,0)</f>
        <v>0</v>
      </c>
      <c r="AC408" s="69">
        <f>IF(O408="X",$G408,0)</f>
        <v>0</v>
      </c>
      <c r="AD408" s="69">
        <f>IF(P408="X",$G408,0)</f>
        <v>0</v>
      </c>
      <c r="AE408" s="69">
        <f>IF(K408="X",$G408,0)</f>
        <v>0</v>
      </c>
      <c r="AF408" s="69">
        <f>IF(T408="X",IF(D408="Days",C408,C408*'Globals'!$C$27)*E408,0)</f>
        <v>0</v>
      </c>
      <c r="AG408" s="69">
        <f>IF(U408="X",IF($D408="Days",$C408,$C408*'Globals'!$C$27)*$E408,0)</f>
        <v>0</v>
      </c>
      <c r="AH408" s="69">
        <f>IF(V408="X",$G408,0)</f>
        <v>0</v>
      </c>
      <c r="AI408" s="69">
        <f>IF(W408="X",$G408,0)</f>
        <v>0</v>
      </c>
      <c r="AJ408" s="69">
        <f>IF(L408="X",$G408,0)</f>
        <v>0</v>
      </c>
      <c r="AK408" s="69">
        <f>(IF(Q408="X",G408*'Globals'!$C$45,0))+(IF(N408="X",G408*'Globals'!$C$46,0))+(IF(O408="X",G408*'Globals'!$C$47,0))+(IF(K408="X",G408*'Globals'!$C$49,0))+(IF(T408="X",G408*'Globals'!$C$51,0))+(IF(L408="X",G408*'Globals'!$C$50,0))</f>
        <v>0</v>
      </c>
      <c r="AL408" s="69">
        <f>IF(J408="",G408,0)</f>
        <v>0</v>
      </c>
      <c r="AM408" s="3"/>
      <c r="AN408" s="3"/>
      <c r="AO408" s="3"/>
    </row>
    <row r="409" ht="13.65" customHeight="1">
      <c r="A409" s="60"/>
      <c r="B409" t="s" s="32">
        <v>693</v>
      </c>
      <c r="C409" s="140"/>
      <c r="D409" t="s" s="32">
        <v>200</v>
      </c>
      <c r="E409" s="60"/>
      <c r="F409" s="106"/>
      <c r="G409" s="35"/>
      <c r="H409" s="35"/>
      <c r="I409" s="16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69">
        <f>IF(M409="X",IF(D409="Weeks",C409*E409*'Globals'!$C$27,C409*E409),0)</f>
        <v>0</v>
      </c>
      <c r="Y409" s="69">
        <f>IF(Q409="X",G409,0)</f>
        <v>0</v>
      </c>
      <c r="Z409" s="69">
        <f>IF(R409="X",$G409,0)</f>
        <v>0</v>
      </c>
      <c r="AA409" s="69">
        <f>IF(S409="X",$G409,0)</f>
        <v>0</v>
      </c>
      <c r="AB409" s="69">
        <f>IF(N409="X",$G409,0)</f>
        <v>0</v>
      </c>
      <c r="AC409" s="69">
        <f>IF(O409="X",$G409,0)</f>
        <v>0</v>
      </c>
      <c r="AD409" s="69">
        <f>IF(P409="X",$G409,0)</f>
        <v>0</v>
      </c>
      <c r="AE409" s="69">
        <f>IF(K409="X",$G409,0)</f>
        <v>0</v>
      </c>
      <c r="AF409" s="69">
        <f>IF(T409="X",IF(D409="Days",C409,C409*'Globals'!$C$27)*E409,0)</f>
        <v>0</v>
      </c>
      <c r="AG409" s="69">
        <f>IF(U409="X",IF($D409="Days",$C409,$C409*'Globals'!$C$27)*$E409,0)</f>
        <v>0</v>
      </c>
      <c r="AH409" s="69">
        <f>IF(V409="X",$G409,0)</f>
        <v>0</v>
      </c>
      <c r="AI409" s="69">
        <f>IF(W409="X",$G409,0)</f>
        <v>0</v>
      </c>
      <c r="AJ409" s="69">
        <f>IF(L409="X",$G409,0)</f>
        <v>0</v>
      </c>
      <c r="AK409" s="69">
        <f>(IF(Q409="X",G409*'Globals'!$C$45,0))+(IF(N409="X",G409*'Globals'!$C$46,0))+(IF(O409="X",G409*'Globals'!$C$47,0))+(IF(K409="X",G409*'Globals'!$C$49,0))+(IF(T409="X",G409*'Globals'!$C$51,0))+(IF(L409="X",G409*'Globals'!$C$50,0))</f>
        <v>0</v>
      </c>
      <c r="AL409" s="69">
        <f>IF(J409="",G409,0)</f>
        <v>0</v>
      </c>
      <c r="AM409" s="3"/>
      <c r="AN409" s="3"/>
      <c r="AO409" s="3"/>
    </row>
    <row r="410" ht="13.65" customHeight="1">
      <c r="A410" s="60"/>
      <c r="B410" t="s" s="32">
        <v>694</v>
      </c>
      <c r="C410" s="140"/>
      <c r="D410" t="s" s="32">
        <v>200</v>
      </c>
      <c r="E410" s="60"/>
      <c r="F410" s="106"/>
      <c r="G410" s="35"/>
      <c r="H410" s="35"/>
      <c r="I410" s="16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69">
        <f>IF(M410="X",IF(D410="Weeks",C410*E410*'Globals'!$C$27,C410*E410),0)</f>
        <v>0</v>
      </c>
      <c r="Y410" s="69">
        <f>IF(Q410="X",G410,0)</f>
        <v>0</v>
      </c>
      <c r="Z410" s="69">
        <f>IF(R410="X",$G410,0)</f>
        <v>0</v>
      </c>
      <c r="AA410" s="69">
        <f>IF(S410="X",$G410,0)</f>
        <v>0</v>
      </c>
      <c r="AB410" s="69">
        <f>IF(N410="X",$G410,0)</f>
        <v>0</v>
      </c>
      <c r="AC410" s="69">
        <f>IF(O410="X",$G410,0)</f>
        <v>0</v>
      </c>
      <c r="AD410" s="69">
        <f>IF(P410="X",$G410,0)</f>
        <v>0</v>
      </c>
      <c r="AE410" s="69">
        <f>IF(K410="X",$G410,0)</f>
        <v>0</v>
      </c>
      <c r="AF410" s="69">
        <f>IF(T410="X",IF(D410="Days",C410,C410*'Globals'!$C$27)*E410,0)</f>
        <v>0</v>
      </c>
      <c r="AG410" s="69">
        <f>IF(U410="X",IF($D410="Days",$C410,$C410*'Globals'!$C$27)*$E410,0)</f>
        <v>0</v>
      </c>
      <c r="AH410" s="69">
        <f>IF(V410="X",$G410,0)</f>
        <v>0</v>
      </c>
      <c r="AI410" s="69">
        <f>IF(W410="X",$G410,0)</f>
        <v>0</v>
      </c>
      <c r="AJ410" s="69">
        <f>IF(L410="X",$G410,0)</f>
        <v>0</v>
      </c>
      <c r="AK410" s="69">
        <f>(IF(Q410="X",G410*'Globals'!$C$45,0))+(IF(N410="X",G410*'Globals'!$C$46,0))+(IF(O410="X",G410*'Globals'!$C$47,0))+(IF(K410="X",G410*'Globals'!$C$49,0))+(IF(T410="X",G410*'Globals'!$C$51,0))+(IF(L410="X",G410*'Globals'!$C$50,0))</f>
        <v>0</v>
      </c>
      <c r="AL410" s="69">
        <f>IF(J410="",G410,0)</f>
        <v>0</v>
      </c>
      <c r="AM410" s="3"/>
      <c r="AN410" s="3"/>
      <c r="AO410" s="3"/>
    </row>
    <row r="411" ht="13.65" customHeight="1">
      <c r="A411" s="60"/>
      <c r="B411" t="s" s="32">
        <v>695</v>
      </c>
      <c r="C411" s="140"/>
      <c r="D411" t="s" s="32">
        <v>200</v>
      </c>
      <c r="E411" s="60"/>
      <c r="F411" s="106"/>
      <c r="G411" s="35"/>
      <c r="H411" s="35"/>
      <c r="I411" s="16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69">
        <f>IF(M411="X",IF(D411="Weeks",C411*E411*'Globals'!$C$27,C411*E411),0)</f>
        <v>0</v>
      </c>
      <c r="Y411" s="69">
        <f>IF(Q411="X",G411,0)</f>
        <v>0</v>
      </c>
      <c r="Z411" s="69">
        <f>IF(R411="X",$G411,0)</f>
        <v>0</v>
      </c>
      <c r="AA411" s="69">
        <f>IF(S411="X",$G411,0)</f>
        <v>0</v>
      </c>
      <c r="AB411" s="69">
        <f>IF(N411="X",$G411,0)</f>
        <v>0</v>
      </c>
      <c r="AC411" s="69">
        <f>IF(O411="X",$G411,0)</f>
        <v>0</v>
      </c>
      <c r="AD411" s="69">
        <f>IF(P411="X",$G411,0)</f>
        <v>0</v>
      </c>
      <c r="AE411" s="69">
        <f>IF(K411="X",$G411,0)</f>
        <v>0</v>
      </c>
      <c r="AF411" s="69">
        <f>IF(T411="X",IF(D411="Days",C411,C411*'Globals'!$C$27)*E411,0)</f>
        <v>0</v>
      </c>
      <c r="AG411" s="69">
        <f>IF(U411="X",IF($D411="Days",$C411,$C411*'Globals'!$C$27)*$E411,0)</f>
        <v>0</v>
      </c>
      <c r="AH411" s="69">
        <f>IF(V411="X",$G411,0)</f>
        <v>0</v>
      </c>
      <c r="AI411" s="69">
        <f>IF(W411="X",$G411,0)</f>
        <v>0</v>
      </c>
      <c r="AJ411" s="69">
        <f>IF(L411="X",$G411,0)</f>
        <v>0</v>
      </c>
      <c r="AK411" s="69">
        <f>(IF(Q411="X",G411*'Globals'!$C$45,0))+(IF(N411="X",G411*'Globals'!$C$46,0))+(IF(O411="X",G411*'Globals'!$C$47,0))+(IF(K411="X",G411*'Globals'!$C$49,0))+(IF(T411="X",G411*'Globals'!$C$51,0))+(IF(L411="X",G411*'Globals'!$C$50,0))</f>
        <v>0</v>
      </c>
      <c r="AL411" s="69">
        <f>IF(J411="",G411,0)</f>
        <v>0</v>
      </c>
      <c r="AM411" s="3"/>
      <c r="AN411" s="3"/>
      <c r="AO411" s="3"/>
    </row>
    <row r="412" ht="13.65" customHeight="1">
      <c r="A412" s="60"/>
      <c r="B412" t="s" s="32">
        <v>696</v>
      </c>
      <c r="C412" s="140"/>
      <c r="D412" t="s" s="32">
        <v>200</v>
      </c>
      <c r="E412" s="60"/>
      <c r="F412" s="106"/>
      <c r="G412" s="35"/>
      <c r="H412" s="35"/>
      <c r="I412" s="16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69">
        <f>IF(M412="X",IF(D412="Weeks",C412*E412*'Globals'!$C$27,C412*E412),0)</f>
        <v>0</v>
      </c>
      <c r="Y412" s="69">
        <f>IF(Q412="X",G412,0)</f>
        <v>0</v>
      </c>
      <c r="Z412" s="69">
        <f>IF(R412="X",$G412,0)</f>
        <v>0</v>
      </c>
      <c r="AA412" s="69">
        <f>IF(S412="X",$G412,0)</f>
        <v>0</v>
      </c>
      <c r="AB412" s="69">
        <f>IF(N412="X",$G412,0)</f>
        <v>0</v>
      </c>
      <c r="AC412" s="69">
        <f>IF(O412="X",$G412,0)</f>
        <v>0</v>
      </c>
      <c r="AD412" s="69">
        <f>IF(P412="X",$G412,0)</f>
        <v>0</v>
      </c>
      <c r="AE412" s="69">
        <f>IF(K412="X",$G412,0)</f>
        <v>0</v>
      </c>
      <c r="AF412" s="69">
        <f>IF(T412="X",IF(D412="Days",C412,C412*'Globals'!$C$27)*E412,0)</f>
        <v>0</v>
      </c>
      <c r="AG412" s="69">
        <f>IF(U412="X",IF($D412="Days",$C412,$C412*'Globals'!$C$27)*$E412,0)</f>
        <v>0</v>
      </c>
      <c r="AH412" s="69">
        <f>IF(V412="X",$G412,0)</f>
        <v>0</v>
      </c>
      <c r="AI412" s="69">
        <f>IF(W412="X",$G412,0)</f>
        <v>0</v>
      </c>
      <c r="AJ412" s="69">
        <f>IF(L412="X",$G412,0)</f>
        <v>0</v>
      </c>
      <c r="AK412" s="69">
        <f>(IF(Q412="X",G412*'Globals'!$C$45,0))+(IF(N412="X",G412*'Globals'!$C$46,0))+(IF(O412="X",G412*'Globals'!$C$47,0))+(IF(K412="X",G412*'Globals'!$C$49,0))+(IF(T412="X",G412*'Globals'!$C$51,0))+(IF(L412="X",G412*'Globals'!$C$50,0))</f>
        <v>0</v>
      </c>
      <c r="AL412" s="69">
        <f>IF(J412="",G412,0)</f>
        <v>0</v>
      </c>
      <c r="AM412" s="3"/>
      <c r="AN412" s="3"/>
      <c r="AO412" s="3"/>
    </row>
    <row r="413" ht="13.65" customHeight="1">
      <c r="A413" s="60"/>
      <c r="B413" t="s" s="32">
        <v>697</v>
      </c>
      <c r="C413" s="140"/>
      <c r="D413" t="s" s="32">
        <v>200</v>
      </c>
      <c r="E413" s="60"/>
      <c r="F413" s="106"/>
      <c r="G413" s="35"/>
      <c r="H413" s="35"/>
      <c r="I413" s="16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69">
        <f>IF(M413="X",IF(D413="Weeks",C413*E413*'Globals'!$C$27,C413*E413),0)</f>
        <v>0</v>
      </c>
      <c r="Y413" s="69">
        <f>IF(Q413="X",G413,0)</f>
        <v>0</v>
      </c>
      <c r="Z413" s="69">
        <f>IF(R413="X",$G413,0)</f>
        <v>0</v>
      </c>
      <c r="AA413" s="69">
        <f>IF(S413="X",$G413,0)</f>
        <v>0</v>
      </c>
      <c r="AB413" s="69">
        <f>IF(N413="X",$G413,0)</f>
        <v>0</v>
      </c>
      <c r="AC413" s="69">
        <f>IF(O413="X",$G413,0)</f>
        <v>0</v>
      </c>
      <c r="AD413" s="69">
        <f>IF(P413="X",$G413,0)</f>
        <v>0</v>
      </c>
      <c r="AE413" s="69">
        <f>IF(K413="X",$G413,0)</f>
        <v>0</v>
      </c>
      <c r="AF413" s="69">
        <f>IF(T413="X",IF(D413="Days",C413,C413*'Globals'!$C$27)*E413,0)</f>
        <v>0</v>
      </c>
      <c r="AG413" s="69">
        <f>IF(U413="X",IF($D413="Days",$C413,$C413*'Globals'!$C$27)*$E413,0)</f>
        <v>0</v>
      </c>
      <c r="AH413" s="69">
        <f>IF(V413="X",$G413,0)</f>
        <v>0</v>
      </c>
      <c r="AI413" s="69">
        <f>IF(W413="X",$G413,0)</f>
        <v>0</v>
      </c>
      <c r="AJ413" s="69">
        <f>IF(L413="X",$G413,0)</f>
        <v>0</v>
      </c>
      <c r="AK413" s="69">
        <f>(IF(Q413="X",G413*'Globals'!$C$45,0))+(IF(N413="X",G413*'Globals'!$C$46,0))+(IF(O413="X",G413*'Globals'!$C$47,0))+(IF(K413="X",G413*'Globals'!$C$49,0))+(IF(T413="X",G413*'Globals'!$C$51,0))+(IF(L413="X",G413*'Globals'!$C$50,0))</f>
        <v>0</v>
      </c>
      <c r="AL413" s="69">
        <f>IF(J413="",G413,0)</f>
        <v>0</v>
      </c>
      <c r="AM413" s="3"/>
      <c r="AN413" s="3"/>
      <c r="AO413" s="3"/>
    </row>
    <row r="414" ht="13.65" customHeight="1">
      <c r="A414" s="60"/>
      <c r="B414" t="s" s="32">
        <v>698</v>
      </c>
      <c r="C414" s="140"/>
      <c r="D414" t="s" s="32">
        <v>200</v>
      </c>
      <c r="E414" s="60"/>
      <c r="F414" s="106"/>
      <c r="G414" s="35"/>
      <c r="H414" s="35"/>
      <c r="I414" s="16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69">
        <f>IF(M414="X",IF(D414="Weeks",C414*E414*'Globals'!$C$27,C414*E414),0)</f>
        <v>0</v>
      </c>
      <c r="Y414" s="69">
        <f>IF(Q414="X",G414,0)</f>
        <v>0</v>
      </c>
      <c r="Z414" s="69">
        <f>IF(R414="X",$G414,0)</f>
        <v>0</v>
      </c>
      <c r="AA414" s="69">
        <f>IF(S414="X",$G414,0)</f>
        <v>0</v>
      </c>
      <c r="AB414" s="69">
        <f>IF(N414="X",$G414,0)</f>
        <v>0</v>
      </c>
      <c r="AC414" s="69">
        <f>IF(O414="X",$G414,0)</f>
        <v>0</v>
      </c>
      <c r="AD414" s="69">
        <f>IF(P414="X",$G414,0)</f>
        <v>0</v>
      </c>
      <c r="AE414" s="69">
        <f>IF(K414="X",$G414,0)</f>
        <v>0</v>
      </c>
      <c r="AF414" s="69">
        <f>IF(T414="X",IF(D414="Days",C414,C414*'Globals'!$C$27)*E414,0)</f>
        <v>0</v>
      </c>
      <c r="AG414" s="69">
        <f>IF(U414="X",IF($D414="Days",$C414,$C414*'Globals'!$C$27)*$E414,0)</f>
        <v>0</v>
      </c>
      <c r="AH414" s="69">
        <f>IF(V414="X",$G414,0)</f>
        <v>0</v>
      </c>
      <c r="AI414" s="69">
        <f>IF(W414="X",$G414,0)</f>
        <v>0</v>
      </c>
      <c r="AJ414" s="69">
        <f>IF(L414="X",$G414,0)</f>
        <v>0</v>
      </c>
      <c r="AK414" s="69">
        <f>(IF(Q414="X",G414*'Globals'!$C$45,0))+(IF(N414="X",G414*'Globals'!$C$46,0))+(IF(O414="X",G414*'Globals'!$C$47,0))+(IF(K414="X",G414*'Globals'!$C$49,0))+(IF(T414="X",G414*'Globals'!$C$51,0))+(IF(L414="X",G414*'Globals'!$C$50,0))</f>
        <v>0</v>
      </c>
      <c r="AL414" s="69">
        <f>IF(J414="",G414,0)</f>
        <v>0</v>
      </c>
      <c r="AM414" s="3"/>
      <c r="AN414" s="3"/>
      <c r="AO414" s="3"/>
    </row>
    <row r="415" ht="13.65" customHeight="1">
      <c r="A415" s="60"/>
      <c r="B415" t="s" s="32">
        <v>699</v>
      </c>
      <c r="C415" s="129"/>
      <c r="D415" t="s" s="32">
        <v>228</v>
      </c>
      <c r="E415" s="60"/>
      <c r="F415" s="106"/>
      <c r="G415" s="35"/>
      <c r="H415" s="35"/>
      <c r="I415" s="16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69">
        <f>IF(M415="X",IF(D415="Weeks",C415*E415*'Globals'!$C$27,C415*E415),0)</f>
        <v>0</v>
      </c>
      <c r="Y415" s="69">
        <f>IF(Q415="X",G415,0)</f>
        <v>0</v>
      </c>
      <c r="Z415" s="69">
        <f>IF(R415="X",$G415,0)</f>
        <v>0</v>
      </c>
      <c r="AA415" s="69">
        <f>IF(S415="X",$G415,0)</f>
        <v>0</v>
      </c>
      <c r="AB415" s="69">
        <f>IF(N415="X",$G415,0)</f>
        <v>0</v>
      </c>
      <c r="AC415" s="69">
        <f>IF(O415="X",$G415,0)</f>
        <v>0</v>
      </c>
      <c r="AD415" s="69">
        <f>IF(P415="X",$G415,0)</f>
        <v>0</v>
      </c>
      <c r="AE415" s="69">
        <f>IF(K415="X",$G415,0)</f>
        <v>0</v>
      </c>
      <c r="AF415" s="69">
        <f>IF(T415="X",IF(D415="Days",C415,C415*'Globals'!$C$27)*E415,0)</f>
        <v>0</v>
      </c>
      <c r="AG415" s="69">
        <f>IF(U415="X",IF($D415="Days",$C415,$C415*'Globals'!$C$27)*$E415,0)</f>
        <v>0</v>
      </c>
      <c r="AH415" s="69">
        <f>IF(V415="X",$G415,0)</f>
        <v>0</v>
      </c>
      <c r="AI415" s="69">
        <f>IF(W415="X",$G415,0)</f>
        <v>0</v>
      </c>
      <c r="AJ415" s="69">
        <f>IF(L415="X",$G415,0)</f>
        <v>0</v>
      </c>
      <c r="AK415" s="69">
        <f>(IF(Q415="X",G415*'Globals'!$C$45,0))+(IF(N415="X",G415*'Globals'!$C$46,0))+(IF(O415="X",G415*'Globals'!$C$47,0))+(IF(K415="X",G415*'Globals'!$C$49,0))+(IF(T415="X",G415*'Globals'!$C$51,0))+(IF(L415="X",G415*'Globals'!$C$50,0))</f>
        <v>0</v>
      </c>
      <c r="AL415" s="69">
        <f>IF(J415="",G415,0)</f>
        <v>0</v>
      </c>
      <c r="AM415" s="3"/>
      <c r="AN415" s="3"/>
      <c r="AO415" s="3"/>
    </row>
    <row r="416" ht="13.65" customHeight="1">
      <c r="A416" s="60"/>
      <c r="B416" t="s" s="32">
        <v>700</v>
      </c>
      <c r="C416" s="140"/>
      <c r="D416" t="s" s="32">
        <v>701</v>
      </c>
      <c r="E416" s="60"/>
      <c r="F416" s="106"/>
      <c r="G416" s="35"/>
      <c r="H416" s="35"/>
      <c r="I416" s="16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69">
        <f>IF(M416="X",IF(D416="Weeks",C416*E416*'Globals'!$C$27,C416*E416),0)</f>
        <v>0</v>
      </c>
      <c r="Y416" s="69">
        <f>IF(Q416="X",G416,0)</f>
        <v>0</v>
      </c>
      <c r="Z416" s="69">
        <f>IF(R416="X",$G416,0)</f>
        <v>0</v>
      </c>
      <c r="AA416" s="69">
        <f>IF(S416="X",$G416,0)</f>
        <v>0</v>
      </c>
      <c r="AB416" s="69">
        <f>IF(N416="X",$G416,0)</f>
        <v>0</v>
      </c>
      <c r="AC416" s="69">
        <f>IF(O416="X",$G416,0)</f>
        <v>0</v>
      </c>
      <c r="AD416" s="69">
        <f>IF(P416="X",$G416,0)</f>
        <v>0</v>
      </c>
      <c r="AE416" s="69">
        <f>IF(K416="X",$G416,0)</f>
        <v>0</v>
      </c>
      <c r="AF416" s="69">
        <f>IF(T416="X",IF(D416="Days",C416,C416*'Globals'!$C$27)*E416,0)</f>
        <v>0</v>
      </c>
      <c r="AG416" s="69">
        <f>IF(U416="X",IF($D416="Days",$C416,$C416*'Globals'!$C$27)*$E416,0)</f>
        <v>0</v>
      </c>
      <c r="AH416" s="69">
        <f>IF(V416="X",$G416,0)</f>
        <v>0</v>
      </c>
      <c r="AI416" s="69">
        <f>IF(W416="X",$G416,0)</f>
        <v>0</v>
      </c>
      <c r="AJ416" s="69">
        <f>IF(L416="X",$G416,0)</f>
        <v>0</v>
      </c>
      <c r="AK416" s="69">
        <f>(IF(Q416="X",G416*'Globals'!$C$45,0))+(IF(N416="X",G416*'Globals'!$C$46,0))+(IF(O416="X",G416*'Globals'!$C$47,0))+(IF(K416="X",G416*'Globals'!$C$49,0))+(IF(T416="X",G416*'Globals'!$C$51,0))+(IF(L416="X",G416*'Globals'!$C$50,0))</f>
        <v>0</v>
      </c>
      <c r="AL416" s="69">
        <f>IF(J416="",G416,0)</f>
        <v>0</v>
      </c>
      <c r="AM416" s="3"/>
      <c r="AN416" s="3"/>
      <c r="AO416" s="3"/>
    </row>
    <row r="417" ht="13.65" customHeight="1">
      <c r="A417" s="60"/>
      <c r="B417" t="s" s="32">
        <v>702</v>
      </c>
      <c r="C417" s="140"/>
      <c r="D417" t="s" s="32">
        <v>184</v>
      </c>
      <c r="E417" s="60"/>
      <c r="F417" s="106"/>
      <c r="G417" s="35"/>
      <c r="H417" s="35"/>
      <c r="I417" s="16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69">
        <f>IF(M417="X",IF(D417="Weeks",C417*E417*'Globals'!$C$27,C417*E417),0)</f>
        <v>0</v>
      </c>
      <c r="Y417" s="69">
        <f>IF(Q417="X",G417,0)</f>
        <v>0</v>
      </c>
      <c r="Z417" s="69">
        <f>IF(R417="X",$G417,0)</f>
        <v>0</v>
      </c>
      <c r="AA417" s="69">
        <f>IF(S417="X",$G417,0)</f>
        <v>0</v>
      </c>
      <c r="AB417" s="69">
        <f>IF(N417="X",$G417,0)</f>
        <v>0</v>
      </c>
      <c r="AC417" s="69">
        <f>IF(O417="X",$G417,0)</f>
        <v>0</v>
      </c>
      <c r="AD417" s="69">
        <f>IF(P417="X",$G417,0)</f>
        <v>0</v>
      </c>
      <c r="AE417" s="69">
        <f>IF(K417="X",$G417,0)</f>
        <v>0</v>
      </c>
      <c r="AF417" s="69">
        <f>IF(T417="X",IF(D417="Days",C417,C417*'Globals'!$C$27)*E417,0)</f>
        <v>0</v>
      </c>
      <c r="AG417" s="69">
        <f>IF(U417="X",IF($D417="Days",$C417,$C417*'Globals'!$C$27)*$E417,0)</f>
        <v>0</v>
      </c>
      <c r="AH417" s="69">
        <f>IF(V417="X",$G417,0)</f>
        <v>0</v>
      </c>
      <c r="AI417" s="69">
        <f>IF(W417="X",$G417,0)</f>
        <v>0</v>
      </c>
      <c r="AJ417" s="69">
        <f>IF(L417="X",$G417,0)</f>
        <v>0</v>
      </c>
      <c r="AK417" s="69">
        <f>(IF(Q417="X",G417*'Globals'!$C$45,0))+(IF(N417="X",G417*'Globals'!$C$46,0))+(IF(O417="X",G417*'Globals'!$C$47,0))+(IF(K417="X",G417*'Globals'!$C$49,0))+(IF(T417="X",G417*'Globals'!$C$51,0))+(IF(L417="X",G417*'Globals'!$C$50,0))</f>
        <v>0</v>
      </c>
      <c r="AL417" s="69">
        <f>IF(J417="",G417,0)</f>
        <v>0</v>
      </c>
      <c r="AM417" s="3"/>
      <c r="AN417" s="3"/>
      <c r="AO417" s="3"/>
    </row>
    <row r="418" ht="13.65" customHeight="1">
      <c r="A418" s="60"/>
      <c r="B418" t="s" s="32">
        <v>693</v>
      </c>
      <c r="C418" s="140"/>
      <c r="D418" t="s" s="32">
        <v>200</v>
      </c>
      <c r="E418" s="60"/>
      <c r="F418" s="106"/>
      <c r="G418" s="35"/>
      <c r="H418" s="35"/>
      <c r="I418" s="16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69">
        <f>IF(M418="X",IF(D418="Weeks",C418*E418*'Globals'!$C$27,C418*E418),0)</f>
        <v>0</v>
      </c>
      <c r="Y418" s="69">
        <f>IF(Q418="X",G418,0)</f>
        <v>0</v>
      </c>
      <c r="Z418" s="69">
        <f>IF(R418="X",$G418,0)</f>
        <v>0</v>
      </c>
      <c r="AA418" s="69">
        <f>IF(S418="X",$G418,0)</f>
        <v>0</v>
      </c>
      <c r="AB418" s="69">
        <f>IF(N418="X",$G418,0)</f>
        <v>0</v>
      </c>
      <c r="AC418" s="69">
        <f>IF(O418="X",$G418,0)</f>
        <v>0</v>
      </c>
      <c r="AD418" s="69">
        <f>IF(P418="X",$G418,0)</f>
        <v>0</v>
      </c>
      <c r="AE418" s="69">
        <f>IF(K418="X",$G418,0)</f>
        <v>0</v>
      </c>
      <c r="AF418" s="69">
        <f>IF(T418="X",IF(D418="Days",C418,C418*'Globals'!$C$27)*E418,0)</f>
        <v>0</v>
      </c>
      <c r="AG418" s="69">
        <f>IF(U418="X",IF($D418="Days",$C418,$C418*'Globals'!$C$27)*$E418,0)</f>
        <v>0</v>
      </c>
      <c r="AH418" s="69">
        <f>IF(V418="X",$G418,0)</f>
        <v>0</v>
      </c>
      <c r="AI418" s="69">
        <f>IF(W418="X",$G418,0)</f>
        <v>0</v>
      </c>
      <c r="AJ418" s="69">
        <f>IF(L418="X",$G418,0)</f>
        <v>0</v>
      </c>
      <c r="AK418" s="69">
        <f>(IF(Q418="X",G418*'Globals'!$C$45,0))+(IF(N418="X",G418*'Globals'!$C$46,0))+(IF(O418="X",G418*'Globals'!$C$47,0))+(IF(K418="X",G418*'Globals'!$C$49,0))+(IF(T418="X",G418*'Globals'!$C$51,0))+(IF(L418="X",G418*'Globals'!$C$50,0))</f>
        <v>0</v>
      </c>
      <c r="AL418" s="69">
        <f>IF(J418="",G418,0)</f>
        <v>0</v>
      </c>
      <c r="AM418" s="3"/>
      <c r="AN418" s="3"/>
      <c r="AO418" s="3"/>
    </row>
    <row r="419" ht="13.65" customHeight="1">
      <c r="A419" s="60"/>
      <c r="B419" t="s" s="32">
        <v>703</v>
      </c>
      <c r="C419" s="140"/>
      <c r="D419" t="s" s="32">
        <v>200</v>
      </c>
      <c r="E419" s="60"/>
      <c r="F419" s="106"/>
      <c r="G419" s="35"/>
      <c r="H419" s="35"/>
      <c r="I419" s="16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69">
        <f>IF(M419="X",IF(D419="Weeks",C419*E419*'Globals'!$C$27,C419*E419),0)</f>
        <v>0</v>
      </c>
      <c r="Y419" s="69">
        <f>IF(Q419="X",G419,0)</f>
        <v>0</v>
      </c>
      <c r="Z419" s="69">
        <f>IF(R419="X",$G419,0)</f>
        <v>0</v>
      </c>
      <c r="AA419" s="69">
        <f>IF(S419="X",$G419,0)</f>
        <v>0</v>
      </c>
      <c r="AB419" s="69">
        <f>IF(N419="X",$G419,0)</f>
        <v>0</v>
      </c>
      <c r="AC419" s="69">
        <f>IF(O419="X",$G419,0)</f>
        <v>0</v>
      </c>
      <c r="AD419" s="69">
        <f>IF(P419="X",$G419,0)</f>
        <v>0</v>
      </c>
      <c r="AE419" s="69">
        <f>IF(K419="X",$G419,0)</f>
        <v>0</v>
      </c>
      <c r="AF419" s="69">
        <f>IF(T419="X",IF(D419="Days",C419,C419*'Globals'!$C$27)*E419,0)</f>
        <v>0</v>
      </c>
      <c r="AG419" s="69">
        <f>IF(U419="X",IF($D419="Days",$C419,$C419*'Globals'!$C$27)*$E419,0)</f>
        <v>0</v>
      </c>
      <c r="AH419" s="69">
        <f>IF(V419="X",$G419,0)</f>
        <v>0</v>
      </c>
      <c r="AI419" s="69">
        <f>IF(W419="X",$G419,0)</f>
        <v>0</v>
      </c>
      <c r="AJ419" s="69">
        <f>IF(L419="X",$G419,0)</f>
        <v>0</v>
      </c>
      <c r="AK419" s="69">
        <f>(IF(Q419="X",G419*'Globals'!$C$45,0))+(IF(N419="X",G419*'Globals'!$C$46,0))+(IF(O419="X",G419*'Globals'!$C$47,0))+(IF(K419="X",G419*'Globals'!$C$49,0))+(IF(T419="X",G419*'Globals'!$C$51,0))+(IF(L419="X",G419*'Globals'!$C$50,0))</f>
        <v>0</v>
      </c>
      <c r="AL419" s="69">
        <f>IF(J419="",G419,0)</f>
        <v>0</v>
      </c>
      <c r="AM419" s="3"/>
      <c r="AN419" s="3"/>
      <c r="AO419" s="3"/>
    </row>
    <row r="420" ht="13.65" customHeight="1">
      <c r="A420" s="60"/>
      <c r="B420" t="s" s="32">
        <v>704</v>
      </c>
      <c r="C420" s="129"/>
      <c r="D420" t="s" s="32">
        <v>228</v>
      </c>
      <c r="E420" s="60"/>
      <c r="F420" s="106">
        <v>0</v>
      </c>
      <c r="G420" s="35"/>
      <c r="H420" s="35"/>
      <c r="I420" s="16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69">
        <f>IF(M420="X",IF(D420="Weeks",C420*E420*'Globals'!$C$27,C420*E420),0)</f>
        <v>0</v>
      </c>
      <c r="Y420" s="69">
        <f>IF(Q420="X",G420,0)</f>
        <v>0</v>
      </c>
      <c r="Z420" s="69">
        <f>IF(R420="X",$G420,0)</f>
        <v>0</v>
      </c>
      <c r="AA420" s="69">
        <f>IF(S420="X",$G420,0)</f>
        <v>0</v>
      </c>
      <c r="AB420" s="69">
        <f>IF(N420="X",$G420,0)</f>
        <v>0</v>
      </c>
      <c r="AC420" s="69">
        <f>IF(O420="X",$G420,0)</f>
        <v>0</v>
      </c>
      <c r="AD420" s="69">
        <f>IF(P420="X",$G420,0)</f>
        <v>0</v>
      </c>
      <c r="AE420" s="69">
        <f>IF(K420="X",$G420,0)</f>
        <v>0</v>
      </c>
      <c r="AF420" s="69">
        <f>IF(T420="X",IF(D420="Days",C420,C420*'Globals'!$C$27)*E420,0)</f>
        <v>0</v>
      </c>
      <c r="AG420" s="69">
        <f>IF(U420="X",IF($D420="Days",$C420,$C420*'Globals'!$C$27)*$E420,0)</f>
        <v>0</v>
      </c>
      <c r="AH420" s="69">
        <f>IF(V420="X",$G420,0)</f>
        <v>0</v>
      </c>
      <c r="AI420" s="69">
        <f>IF(W420="X",$G420,0)</f>
        <v>0</v>
      </c>
      <c r="AJ420" s="69">
        <f>IF(L420="X",$G420,0)</f>
        <v>0</v>
      </c>
      <c r="AK420" s="69">
        <f>(IF(Q420="X",G420*'Globals'!$C$45,0))+(IF(N420="X",G420*'Globals'!$C$46,0))+(IF(O420="X",G420*'Globals'!$C$47,0))+(IF(K420="X",G420*'Globals'!$C$49,0))+(IF(T420="X",G420*'Globals'!$C$51,0))+(IF(L420="X",G420*'Globals'!$C$50,0))</f>
        <v>0</v>
      </c>
      <c r="AL420" s="69">
        <f>IF(J420="",G420,0)</f>
        <v>0</v>
      </c>
      <c r="AM420" s="3"/>
      <c r="AN420" s="3"/>
      <c r="AO420" s="3"/>
    </row>
    <row r="421" ht="13.65" customHeight="1">
      <c r="A421" t="s" s="32">
        <v>705</v>
      </c>
      <c r="B421" t="s" s="32">
        <v>706</v>
      </c>
      <c r="C421" s="60"/>
      <c r="D421" t="s" s="32">
        <v>184</v>
      </c>
      <c r="E421" s="60"/>
      <c r="F421" s="106"/>
      <c r="G421" s="35"/>
      <c r="H421" s="35"/>
      <c r="I421" s="16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69">
        <f>IF(M421="X",IF(D421="Weeks",C421*E421*'Globals'!$C$27,C421*E421),0)</f>
        <v>0</v>
      </c>
      <c r="Y421" s="69">
        <f>IF(Q421="X",G421,0)</f>
        <v>0</v>
      </c>
      <c r="Z421" s="69">
        <f>IF(R421="X",$G421,0)</f>
        <v>0</v>
      </c>
      <c r="AA421" s="69">
        <f>IF(S421="X",$G421,0)</f>
        <v>0</v>
      </c>
      <c r="AB421" s="69">
        <f>IF(N421="X",$G421,0)</f>
        <v>0</v>
      </c>
      <c r="AC421" s="69">
        <f>IF(O421="X",$G421,0)</f>
        <v>0</v>
      </c>
      <c r="AD421" s="69">
        <f>IF(P421="X",$G421,0)</f>
        <v>0</v>
      </c>
      <c r="AE421" s="69">
        <f>IF(K421="X",$G421,0)</f>
        <v>0</v>
      </c>
      <c r="AF421" s="69">
        <f>IF(T421="X",IF(D421="Days",C421,C421*'Globals'!$C$27)*E421,0)</f>
        <v>0</v>
      </c>
      <c r="AG421" s="69">
        <f>IF(U421="X",IF($D421="Days",$C421,$C421*'Globals'!$C$27)*$E421,0)</f>
        <v>0</v>
      </c>
      <c r="AH421" s="69">
        <f>IF(V421="X",$G421,0)</f>
        <v>0</v>
      </c>
      <c r="AI421" s="69">
        <f>IF(W421="X",$G421,0)</f>
        <v>0</v>
      </c>
      <c r="AJ421" s="69">
        <f>IF(L421="X",$G421,0)</f>
        <v>0</v>
      </c>
      <c r="AK421" s="69">
        <f>(IF(Q421="X",G421*'Globals'!$C$45,0))+(IF(N421="X",G421*'Globals'!$C$46,0))+(IF(O421="X",G421*'Globals'!$C$47,0))+(IF(K421="X",G421*'Globals'!$C$49,0))+(IF(T421="X",G421*'Globals'!$C$51,0))+(IF(L421="X",G421*'Globals'!$C$50,0))</f>
        <v>0</v>
      </c>
      <c r="AL421" s="69">
        <f>IF(J421="",G421,0)</f>
        <v>0</v>
      </c>
      <c r="AM421" s="3"/>
      <c r="AN421" s="3"/>
      <c r="AO421" s="3"/>
    </row>
    <row r="422" ht="13.65" customHeight="1">
      <c r="A422" t="s" s="32">
        <v>707</v>
      </c>
      <c r="B422" t="s" s="32">
        <v>708</v>
      </c>
      <c r="C422" s="60"/>
      <c r="D422" t="s" s="32">
        <v>709</v>
      </c>
      <c r="E422" s="60"/>
      <c r="F422" s="106"/>
      <c r="G422" s="35">
        <v>0</v>
      </c>
      <c r="H422" s="35"/>
      <c r="I422" s="16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69">
        <f>IF(M422="X",IF(D422="Weeks",C422*E422*'Globals'!$C$27,C422*E422),0)</f>
        <v>0</v>
      </c>
      <c r="Y422" s="69">
        <f>IF(Q422="X",G422,0)</f>
        <v>0</v>
      </c>
      <c r="Z422" s="69">
        <f>IF(R422="X",$G422,0)</f>
        <v>0</v>
      </c>
      <c r="AA422" s="69">
        <f>IF(S422="X",$G422,0)</f>
        <v>0</v>
      </c>
      <c r="AB422" s="69">
        <f>IF(N422="X",$G422,0)</f>
        <v>0</v>
      </c>
      <c r="AC422" s="69">
        <f>IF(O422="X",$G422,0)</f>
        <v>0</v>
      </c>
      <c r="AD422" s="69">
        <f>IF(P422="X",$G422,0)</f>
        <v>0</v>
      </c>
      <c r="AE422" s="69">
        <f>IF(K422="X",$G422,0)</f>
        <v>0</v>
      </c>
      <c r="AF422" s="69">
        <f>IF(T422="X",IF(D422="Days",C422,C422*'Globals'!$C$27)*E422,0)</f>
        <v>0</v>
      </c>
      <c r="AG422" s="69">
        <f>IF(U422="X",IF($D422="Days",$C422,$C422*'Globals'!$C$27)*$E422,0)</f>
        <v>0</v>
      </c>
      <c r="AH422" s="69">
        <f>IF(V422="X",$G422,0)</f>
        <v>0</v>
      </c>
      <c r="AI422" s="69">
        <f>IF(W422="X",$G422,0)</f>
        <v>0</v>
      </c>
      <c r="AJ422" s="69">
        <f>IF(L422="X",$G422,0)</f>
        <v>0</v>
      </c>
      <c r="AK422" s="69">
        <f>(IF(Q422="X",G422*'Globals'!$C$45,0))+(IF(N422="X",G422*'Globals'!$C$46,0))+(IF(O422="X",G422*'Globals'!$C$47,0))+(IF(K422="X",G422*'Globals'!$C$49,0))+(IF(T422="X",G422*'Globals'!$C$51,0))+(IF(L422="X",G422*'Globals'!$C$50,0))</f>
        <v>0</v>
      </c>
      <c r="AL422" s="69">
        <f>IF(J422="",G422,0)</f>
        <v>0</v>
      </c>
      <c r="AM422" s="3"/>
      <c r="AN422" s="3"/>
      <c r="AO422" s="3"/>
    </row>
    <row r="423" ht="13.65" customHeight="1">
      <c r="A423" t="s" s="32">
        <v>710</v>
      </c>
      <c r="B423" t="s" s="32">
        <v>711</v>
      </c>
      <c r="C423" s="60"/>
      <c r="D423" t="s" s="32">
        <v>228</v>
      </c>
      <c r="E423" s="60"/>
      <c r="F423" s="106"/>
      <c r="G423" s="35"/>
      <c r="H423" s="35"/>
      <c r="I423" s="16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69">
        <f>IF(M423="X",IF(D423="Weeks",C423*E423*'Globals'!$C$27,C423*E423),0)</f>
        <v>0</v>
      </c>
      <c r="Y423" s="69">
        <f>IF(Q423="X",G423,0)</f>
        <v>0</v>
      </c>
      <c r="Z423" s="69">
        <f>IF(R423="X",$G423,0)</f>
        <v>0</v>
      </c>
      <c r="AA423" s="69">
        <f>IF(S423="X",$G423,0)</f>
        <v>0</v>
      </c>
      <c r="AB423" s="69">
        <f>IF(N423="X",$G423,0)</f>
        <v>0</v>
      </c>
      <c r="AC423" s="69">
        <f>IF(O423="X",$G423,0)</f>
        <v>0</v>
      </c>
      <c r="AD423" s="69">
        <f>IF(P423="X",$G423,0)</f>
        <v>0</v>
      </c>
      <c r="AE423" s="69">
        <f>IF(K423="X",$G423,0)</f>
        <v>0</v>
      </c>
      <c r="AF423" s="69">
        <f>IF(T423="X",IF(D423="Days",C423,C423*'Globals'!$C$27)*E423,0)</f>
        <v>0</v>
      </c>
      <c r="AG423" s="69">
        <f>IF(U423="X",IF($D423="Days",$C423,$C423*'Globals'!$C$27)*$E423,0)</f>
        <v>0</v>
      </c>
      <c r="AH423" s="69">
        <f>IF(V423="X",$G423,0)</f>
        <v>0</v>
      </c>
      <c r="AI423" s="69">
        <f>IF(W423="X",$G423,0)</f>
        <v>0</v>
      </c>
      <c r="AJ423" s="69">
        <f>IF(L423="X",$G423,0)</f>
        <v>0</v>
      </c>
      <c r="AK423" s="69">
        <f>(IF(Q423="X",G423*'Globals'!$C$45,0))+(IF(N423="X",G423*'Globals'!$C$46,0))+(IF(O423="X",G423*'Globals'!$C$47,0))+(IF(K423="X",G423*'Globals'!$C$49,0))+(IF(T423="X",G423*'Globals'!$C$51,0))+(IF(L423="X",G423*'Globals'!$C$50,0))</f>
        <v>0</v>
      </c>
      <c r="AL423" s="69">
        <f>IF(J423="",G423,0)</f>
        <v>0</v>
      </c>
      <c r="AM423" s="3"/>
      <c r="AN423" s="3"/>
      <c r="AO423" s="3"/>
    </row>
    <row r="424" ht="13.65" customHeight="1">
      <c r="A424" t="s" s="32">
        <v>712</v>
      </c>
      <c r="B424" t="s" s="32">
        <v>713</v>
      </c>
      <c r="C424" s="60"/>
      <c r="D424" t="s" s="32">
        <v>228</v>
      </c>
      <c r="E424" s="60"/>
      <c r="F424" s="106"/>
      <c r="G424" s="35"/>
      <c r="H424" s="35"/>
      <c r="I424" s="16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69">
        <f>IF(M424="X",IF(D424="Weeks",C424*E424*'Globals'!$C$27,C424*E424),0)</f>
        <v>0</v>
      </c>
      <c r="Y424" s="69">
        <f>IF(Q424="X",G424,0)</f>
        <v>0</v>
      </c>
      <c r="Z424" s="69">
        <f>IF(R424="X",$G424,0)</f>
        <v>0</v>
      </c>
      <c r="AA424" s="69">
        <f>IF(S424="X",$G424,0)</f>
        <v>0</v>
      </c>
      <c r="AB424" s="69">
        <f>IF(N424="X",$G424,0)</f>
        <v>0</v>
      </c>
      <c r="AC424" s="69">
        <f>IF(O424="X",$G424,0)</f>
        <v>0</v>
      </c>
      <c r="AD424" s="69">
        <f>IF(P424="X",$G424,0)</f>
        <v>0</v>
      </c>
      <c r="AE424" s="69">
        <f>IF(K424="X",$G424,0)</f>
        <v>0</v>
      </c>
      <c r="AF424" s="69">
        <f>IF(T424="X",IF(D424="Days",C424,C424*'Globals'!$C$27)*E424,0)</f>
        <v>0</v>
      </c>
      <c r="AG424" s="69">
        <f>IF(U424="X",IF($D424="Days",$C424,$C424*'Globals'!$C$27)*$E424,0)</f>
        <v>0</v>
      </c>
      <c r="AH424" s="69">
        <f>IF(V424="X",$G424,0)</f>
        <v>0</v>
      </c>
      <c r="AI424" s="69">
        <f>IF(W424="X",$G424,0)</f>
        <v>0</v>
      </c>
      <c r="AJ424" s="69">
        <f>IF(L424="X",$G424,0)</f>
        <v>0</v>
      </c>
      <c r="AK424" s="69">
        <f>(IF(Q424="X",G424*'Globals'!$C$45,0))+(IF(N424="X",G424*'Globals'!$C$46,0))+(IF(O424="X",G424*'Globals'!$C$47,0))+(IF(K424="X",G424*'Globals'!$C$49,0))+(IF(T424="X",G424*'Globals'!$C$51,0))+(IF(L424="X",G424*'Globals'!$C$50,0))</f>
        <v>0</v>
      </c>
      <c r="AL424" s="69">
        <f>IF(J424="",G424,0)</f>
        <v>0</v>
      </c>
      <c r="AM424" s="3"/>
      <c r="AN424" s="3"/>
      <c r="AO424" s="3"/>
    </row>
    <row r="425" ht="13.65" customHeight="1">
      <c r="A425" t="s" s="32">
        <v>714</v>
      </c>
      <c r="B425" t="s" s="32">
        <v>715</v>
      </c>
      <c r="C425" s="60">
        <v>1</v>
      </c>
      <c r="D425" t="s" s="32">
        <v>184</v>
      </c>
      <c r="E425" s="60">
        <v>1</v>
      </c>
      <c r="F425" s="106">
        <v>0</v>
      </c>
      <c r="G425" s="35">
        <v>0</v>
      </c>
      <c r="H425" s="35"/>
      <c r="I425" s="16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69">
        <f>IF(M425="X",IF(D425="Weeks",C425*E425*'Globals'!$C$27,C425*E425),0)</f>
        <v>0</v>
      </c>
      <c r="Y425" s="69">
        <f>IF(Q425="X",G425,0)</f>
        <v>0</v>
      </c>
      <c r="Z425" s="69">
        <f>IF(R425="X",$G425,0)</f>
        <v>0</v>
      </c>
      <c r="AA425" s="69">
        <f>IF(S425="X",$G425,0)</f>
        <v>0</v>
      </c>
      <c r="AB425" s="69">
        <f>IF(N425="X",$G425,0)</f>
        <v>0</v>
      </c>
      <c r="AC425" s="69">
        <f>IF(O425="X",$G425,0)</f>
        <v>0</v>
      </c>
      <c r="AD425" s="69">
        <f>IF(P425="X",$G425,0)</f>
        <v>0</v>
      </c>
      <c r="AE425" s="69">
        <f>IF(K425="X",$G425,0)</f>
        <v>0</v>
      </c>
      <c r="AF425" s="69">
        <f>IF(T425="X",IF(D425="Days",C425,C425*'Globals'!$C$27)*E425,0)</f>
        <v>0</v>
      </c>
      <c r="AG425" s="69">
        <f>IF(U425="X",IF($D425="Days",$C425,$C425*'Globals'!$C$27)*$E425,0)</f>
        <v>0</v>
      </c>
      <c r="AH425" s="69">
        <f>IF(V425="X",$G425,0)</f>
        <v>0</v>
      </c>
      <c r="AI425" s="69">
        <f>IF(W425="X",$G425,0)</f>
        <v>0</v>
      </c>
      <c r="AJ425" s="69">
        <f>IF(L425="X",$G425,0)</f>
        <v>0</v>
      </c>
      <c r="AK425" s="69">
        <f>(IF(Q425="X",G425*'Globals'!$C$45,0))+(IF(N425="X",G425*'Globals'!$C$46,0))+(IF(O425="X",G425*'Globals'!$C$47,0))+(IF(K425="X",G425*'Globals'!$C$49,0))+(IF(T425="X",G425*'Globals'!$C$51,0))+(IF(L425="X",G425*'Globals'!$C$50,0))</f>
        <v>0</v>
      </c>
      <c r="AL425" s="69">
        <f>IF(J425="",G425,0)</f>
        <v>0</v>
      </c>
      <c r="AM425" s="3"/>
      <c r="AN425" s="3"/>
      <c r="AO425" s="3"/>
    </row>
    <row r="426" ht="13.65" customHeight="1">
      <c r="A426" t="s" s="32">
        <v>716</v>
      </c>
      <c r="B426" t="s" s="32">
        <v>717</v>
      </c>
      <c r="C426" s="60"/>
      <c r="D426" t="s" s="32">
        <v>184</v>
      </c>
      <c r="E426" s="60"/>
      <c r="F426" s="106"/>
      <c r="G426" s="35"/>
      <c r="H426" s="35"/>
      <c r="I426" s="16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69">
        <f>IF(M426="X",IF(D426="Weeks",C426*E426*'Globals'!$C$27,C426*E426),0)</f>
        <v>0</v>
      </c>
      <c r="Y426" s="69">
        <f>IF(Q426="X",G426,0)</f>
        <v>0</v>
      </c>
      <c r="Z426" s="69">
        <f>IF(R426="X",$G426,0)</f>
        <v>0</v>
      </c>
      <c r="AA426" s="69">
        <f>IF(S426="X",$G426,0)</f>
        <v>0</v>
      </c>
      <c r="AB426" s="69">
        <f>IF(N426="X",$G426,0)</f>
        <v>0</v>
      </c>
      <c r="AC426" s="69">
        <f>IF(O426="X",$G426,0)</f>
        <v>0</v>
      </c>
      <c r="AD426" s="69">
        <f>IF(P426="X",$G426,0)</f>
        <v>0</v>
      </c>
      <c r="AE426" s="69">
        <f>IF(K426="X",$G426,0)</f>
        <v>0</v>
      </c>
      <c r="AF426" s="69">
        <f>IF(T426="X",IF(D426="Days",C426,C426*'Globals'!$C$27)*E426,0)</f>
        <v>0</v>
      </c>
      <c r="AG426" s="69">
        <f>IF(U426="X",IF($D426="Days",$C426,$C426*'Globals'!$C$27)*$E426,0)</f>
        <v>0</v>
      </c>
      <c r="AH426" s="69">
        <f>IF(V426="X",$G426,0)</f>
        <v>0</v>
      </c>
      <c r="AI426" s="69">
        <f>IF(W426="X",$G426,0)</f>
        <v>0</v>
      </c>
      <c r="AJ426" s="69">
        <f>IF(L426="X",$G426,0)</f>
        <v>0</v>
      </c>
      <c r="AK426" s="69">
        <f>(IF(Q426="X",G426*'Globals'!$C$45,0))+(IF(N426="X",G426*'Globals'!$C$46,0))+(IF(O426="X",G426*'Globals'!$C$47,0))+(IF(K426="X",G426*'Globals'!$C$49,0))+(IF(T426="X",G426*'Globals'!$C$51,0))+(IF(L426="X",G426*'Globals'!$C$50,0))</f>
        <v>0</v>
      </c>
      <c r="AL426" s="69">
        <f>IF(J426="",G426,0)</f>
        <v>0</v>
      </c>
      <c r="AM426" s="3"/>
      <c r="AN426" s="3"/>
      <c r="AO426" s="3"/>
    </row>
    <row r="427" ht="13.65" customHeight="1">
      <c r="A427" s="108"/>
      <c r="B427" s="108"/>
      <c r="C427" s="108"/>
      <c r="D427" s="108"/>
      <c r="E427" s="108"/>
      <c r="F427" s="110"/>
      <c r="G427" s="109"/>
      <c r="H427" s="109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69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ht="13.65" customHeight="1">
      <c r="A428" s="111"/>
      <c r="B428" t="s" s="63">
        <v>718</v>
      </c>
      <c r="C428" s="64"/>
      <c r="D428" s="64"/>
      <c r="E428" s="64"/>
      <c r="F428" s="113"/>
      <c r="G428" s="108"/>
      <c r="H428" s="112">
        <f>SUM(G404:G427)</f>
        <v>0</v>
      </c>
      <c r="I428" s="3"/>
      <c r="J428" s="97"/>
      <c r="K428" s="98"/>
      <c r="L428" s="98"/>
      <c r="M428" s="98"/>
      <c r="N428" s="98"/>
      <c r="O428" s="98"/>
      <c r="P428" s="98"/>
      <c r="Q428" s="98"/>
      <c r="R428" s="98"/>
      <c r="S428" s="98"/>
      <c r="T428" s="98"/>
      <c r="U428" s="98"/>
      <c r="V428" s="98"/>
      <c r="W428" s="98"/>
      <c r="X428" s="98"/>
      <c r="Y428" s="98"/>
      <c r="Z428" s="98"/>
      <c r="AA428" s="98"/>
      <c r="AB428" s="98"/>
      <c r="AC428" s="98"/>
      <c r="AD428" s="98"/>
      <c r="AE428" s="98"/>
      <c r="AF428" s="98"/>
      <c r="AG428" s="98"/>
      <c r="AH428" s="98"/>
      <c r="AI428" s="98"/>
      <c r="AJ428" s="98"/>
      <c r="AK428" s="98"/>
      <c r="AL428" s="98"/>
      <c r="AM428" s="98"/>
      <c r="AN428" s="3"/>
      <c r="AO428" s="3"/>
    </row>
    <row r="429" ht="13.65" customHeight="1">
      <c r="A429" s="107"/>
      <c r="B429" s="108"/>
      <c r="C429" s="108"/>
      <c r="D429" s="108"/>
      <c r="E429" s="108"/>
      <c r="F429" s="110"/>
      <c r="G429" s="109"/>
      <c r="H429" s="109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69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ht="13.65" customHeight="1">
      <c r="A430" t="s" s="101">
        <v>84</v>
      </c>
      <c r="B430" t="s" s="101">
        <v>719</v>
      </c>
      <c r="C430" s="103"/>
      <c r="D430" s="103"/>
      <c r="E430" s="103"/>
      <c r="F430" s="104"/>
      <c r="G430" s="105"/>
      <c r="H430" s="105"/>
      <c r="I430" s="16"/>
      <c r="J430" s="97"/>
      <c r="K430" s="98"/>
      <c r="L430" s="98"/>
      <c r="M430" s="98"/>
      <c r="N430" s="98"/>
      <c r="O430" s="98"/>
      <c r="P430" s="98"/>
      <c r="Q430" s="98"/>
      <c r="R430" s="98"/>
      <c r="S430" s="98"/>
      <c r="T430" s="98"/>
      <c r="U430" s="98"/>
      <c r="V430" s="98"/>
      <c r="W430" s="98"/>
      <c r="X430" s="98"/>
      <c r="Y430" s="98"/>
      <c r="Z430" s="98"/>
      <c r="AA430" s="98"/>
      <c r="AB430" s="98"/>
      <c r="AC430" s="98"/>
      <c r="AD430" s="98"/>
      <c r="AE430" s="98"/>
      <c r="AF430" s="98"/>
      <c r="AG430" s="98"/>
      <c r="AH430" s="98"/>
      <c r="AI430" s="98"/>
      <c r="AJ430" s="98"/>
      <c r="AK430" s="98"/>
      <c r="AL430" s="98"/>
      <c r="AM430" s="98"/>
      <c r="AN430" s="3"/>
      <c r="AO430" s="3"/>
    </row>
    <row r="431" ht="13.65" customHeight="1">
      <c r="A431" t="s" s="32">
        <v>720</v>
      </c>
      <c r="B431" t="s" s="32">
        <v>721</v>
      </c>
      <c r="C431" s="35"/>
      <c r="D431" t="s" s="141">
        <v>722</v>
      </c>
      <c r="E431" s="60"/>
      <c r="F431" s="142"/>
      <c r="G431" s="35"/>
      <c r="H431" s="35"/>
      <c r="I431" s="16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69">
        <f>IF(M431="X",IF(D431="Weeks",C431*E431*'Globals'!$C$27,C431*E431),0)</f>
        <v>0</v>
      </c>
      <c r="Y431" s="69">
        <f>IF(Q431="X",G431,0)</f>
        <v>0</v>
      </c>
      <c r="Z431" s="69">
        <f>IF(R431="X",$G431,0)</f>
        <v>0</v>
      </c>
      <c r="AA431" s="69">
        <f>IF(S431="X",$G431,0)</f>
        <v>0</v>
      </c>
      <c r="AB431" s="69">
        <f>IF(N431="X",$G431,0)</f>
        <v>0</v>
      </c>
      <c r="AC431" s="69">
        <f>IF(O431="X",$G431,0)</f>
        <v>0</v>
      </c>
      <c r="AD431" s="69">
        <f>IF(P431="X",$G431,0)</f>
        <v>0</v>
      </c>
      <c r="AE431" s="69">
        <f>IF(K431="X",$G431,0)</f>
        <v>0</v>
      </c>
      <c r="AF431" s="69">
        <f>IF(T431="X",IF(D431="Days",C431,C431*'Globals'!$C$27)*E431,0)</f>
        <v>0</v>
      </c>
      <c r="AG431" s="69">
        <f>IF(U431="X",IF($D431="Days",$C431,$C431*'Globals'!$C$27)*$E431,0)</f>
        <v>0</v>
      </c>
      <c r="AH431" s="69">
        <f>IF(V431="X",$G431,0)</f>
        <v>0</v>
      </c>
      <c r="AI431" s="69">
        <f>IF(W431="X",$G431,0)</f>
        <v>0</v>
      </c>
      <c r="AJ431" s="69">
        <f>IF(L431="X",$G431,0)</f>
        <v>0</v>
      </c>
      <c r="AK431" s="69">
        <f>(IF(Q431="X",G431*'Globals'!$C$45,0))+(IF(N431="X",G431*'Globals'!$C$46,0))+(IF(O431="X",G431*'Globals'!$C$47,0))+(IF(K431="X",G431*'Globals'!$C$49,0))+(IF(T431="X",G431*'Globals'!$C$51,0))+(IF(L431="X",G431*'Globals'!$C$50,0))</f>
        <v>0</v>
      </c>
      <c r="AL431" s="69">
        <f>IF(J431="",G431,0)</f>
        <v>0</v>
      </c>
      <c r="AM431" s="3"/>
      <c r="AN431" s="3"/>
      <c r="AO431" s="3"/>
    </row>
    <row r="432" ht="13.65" customHeight="1">
      <c r="A432" t="s" s="32">
        <v>723</v>
      </c>
      <c r="B432" t="s" s="32">
        <v>724</v>
      </c>
      <c r="C432" s="35"/>
      <c r="D432" t="s" s="141">
        <v>184</v>
      </c>
      <c r="E432" s="60"/>
      <c r="F432" s="142"/>
      <c r="G432" s="35"/>
      <c r="H432" s="35"/>
      <c r="I432" s="16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69">
        <f>IF(M432="X",IF(D432="Weeks",C432*E432*'Globals'!$C$27,C432*E432),0)</f>
        <v>0</v>
      </c>
      <c r="Y432" s="69">
        <f>IF(Q432="X",G432,0)</f>
        <v>0</v>
      </c>
      <c r="Z432" s="69">
        <f>IF(R432="X",$G432,0)</f>
        <v>0</v>
      </c>
      <c r="AA432" s="69">
        <f>IF(S432="X",$G432,0)</f>
        <v>0</v>
      </c>
      <c r="AB432" s="69">
        <f>IF(N432="X",$G432,0)</f>
        <v>0</v>
      </c>
      <c r="AC432" s="69">
        <f>IF(O432="X",$G432,0)</f>
        <v>0</v>
      </c>
      <c r="AD432" s="69">
        <f>IF(P432="X",$G432,0)</f>
        <v>0</v>
      </c>
      <c r="AE432" s="69">
        <f>IF(K432="X",$G432,0)</f>
        <v>0</v>
      </c>
      <c r="AF432" s="69">
        <f>IF(T432="X",IF(D432="Days",C432,C432*'Globals'!$C$27)*E432,0)</f>
        <v>0</v>
      </c>
      <c r="AG432" s="69">
        <f>IF(U432="X",IF($D432="Days",$C432,$C432*'Globals'!$C$27)*$E432,0)</f>
        <v>0</v>
      </c>
      <c r="AH432" s="69">
        <f>IF(V432="X",$G432,0)</f>
        <v>0</v>
      </c>
      <c r="AI432" s="69">
        <f>IF(W432="X",$G432,0)</f>
        <v>0</v>
      </c>
      <c r="AJ432" s="69">
        <f>IF(L432="X",$G432,0)</f>
        <v>0</v>
      </c>
      <c r="AK432" s="69">
        <f>(IF(Q432="X",G432*'Globals'!$C$45,0))+(IF(N432="X",G432*'Globals'!$C$46,0))+(IF(O432="X",G432*'Globals'!$C$47,0))+(IF(K432="X",G432*'Globals'!$C$49,0))+(IF(T432="X",G432*'Globals'!$C$51,0))+(IF(L432="X",G432*'Globals'!$C$50,0))</f>
        <v>0</v>
      </c>
      <c r="AL432" s="69">
        <f>IF(J432="",G432,0)</f>
        <v>0</v>
      </c>
      <c r="AM432" s="3"/>
      <c r="AN432" s="3"/>
      <c r="AO432" s="3"/>
    </row>
    <row r="433" ht="13.65" customHeight="1">
      <c r="A433" t="s" s="32">
        <v>725</v>
      </c>
      <c r="B433" t="s" s="32">
        <v>726</v>
      </c>
      <c r="C433" s="35"/>
      <c r="D433" t="s" s="141">
        <v>184</v>
      </c>
      <c r="E433" s="60"/>
      <c r="F433" s="142"/>
      <c r="G433" s="35"/>
      <c r="H433" s="35"/>
      <c r="I433" s="16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69">
        <f>IF(M433="X",IF(D433="Weeks",C433*E433*'Globals'!$C$27,C433*E433),0)</f>
        <v>0</v>
      </c>
      <c r="Y433" s="69">
        <f>IF(Q433="X",G433,0)</f>
        <v>0</v>
      </c>
      <c r="Z433" s="69">
        <f>IF(R433="X",$G433,0)</f>
        <v>0</v>
      </c>
      <c r="AA433" s="69">
        <f>IF(S433="X",$G433,0)</f>
        <v>0</v>
      </c>
      <c r="AB433" s="69">
        <f>IF(N433="X",$G433,0)</f>
        <v>0</v>
      </c>
      <c r="AC433" s="69">
        <f>IF(O433="X",$G433,0)</f>
        <v>0</v>
      </c>
      <c r="AD433" s="69">
        <f>IF(P433="X",$G433,0)</f>
        <v>0</v>
      </c>
      <c r="AE433" s="69">
        <f>IF(K433="X",$G433,0)</f>
        <v>0</v>
      </c>
      <c r="AF433" s="69">
        <f>IF(T433="X",IF(D433="Days",C433,C433*'Globals'!$C$27)*E433,0)</f>
        <v>0</v>
      </c>
      <c r="AG433" s="69">
        <f>IF(U433="X",IF($D433="Days",$C433,$C433*'Globals'!$C$27)*$E433,0)</f>
        <v>0</v>
      </c>
      <c r="AH433" s="69">
        <f>IF(V433="X",$G433,0)</f>
        <v>0</v>
      </c>
      <c r="AI433" s="69">
        <f>IF(W433="X",$G433,0)</f>
        <v>0</v>
      </c>
      <c r="AJ433" s="69">
        <f>IF(L433="X",$G433,0)</f>
        <v>0</v>
      </c>
      <c r="AK433" s="69">
        <f>(IF(Q433="X",G433*'Globals'!$C$45,0))+(IF(N433="X",G433*'Globals'!$C$46,0))+(IF(O433="X",G433*'Globals'!$C$47,0))+(IF(K433="X",G433*'Globals'!$C$49,0))+(IF(T433="X",G433*'Globals'!$C$51,0))+(IF(L433="X",G433*'Globals'!$C$50,0))</f>
        <v>0</v>
      </c>
      <c r="AL433" s="69">
        <f>IF(J433="",G433,0)</f>
        <v>0</v>
      </c>
      <c r="AM433" s="3"/>
      <c r="AN433" s="3"/>
      <c r="AO433" s="3"/>
    </row>
    <row r="434" ht="13.65" customHeight="1">
      <c r="A434" t="s" s="32">
        <v>727</v>
      </c>
      <c r="B434" t="s" s="32">
        <v>728</v>
      </c>
      <c r="C434" s="35"/>
      <c r="D434" t="s" s="141">
        <v>184</v>
      </c>
      <c r="E434" s="129"/>
      <c r="F434" s="142"/>
      <c r="G434" s="35"/>
      <c r="H434" s="35"/>
      <c r="I434" s="16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69">
        <f>IF(M434="X",IF(D434="Weeks",C434*E434*'Globals'!$C$27,C434*E434),0)</f>
        <v>0</v>
      </c>
      <c r="Y434" s="69">
        <f>IF(Q434="X",G434,0)</f>
        <v>0</v>
      </c>
      <c r="Z434" s="69">
        <f>IF(R434="X",$G434,0)</f>
        <v>0</v>
      </c>
      <c r="AA434" s="69">
        <f>IF(S434="X",$G434,0)</f>
        <v>0</v>
      </c>
      <c r="AB434" s="69">
        <f>IF(N434="X",$G434,0)</f>
        <v>0</v>
      </c>
      <c r="AC434" s="69">
        <f>IF(O434="X",$G434,0)</f>
        <v>0</v>
      </c>
      <c r="AD434" s="69">
        <f>IF(P434="X",$G434,0)</f>
        <v>0</v>
      </c>
      <c r="AE434" s="69">
        <f>IF(K434="X",$G434,0)</f>
        <v>0</v>
      </c>
      <c r="AF434" s="69">
        <f>IF(T434="X",IF(D434="Days",C434,C434*'Globals'!$C$27)*E434,0)</f>
        <v>0</v>
      </c>
      <c r="AG434" s="69">
        <f>IF(U434="X",IF($D434="Days",$C434,$C434*'Globals'!$C$27)*$E434,0)</f>
        <v>0</v>
      </c>
      <c r="AH434" s="69">
        <f>IF(V434="X",$G434,0)</f>
        <v>0</v>
      </c>
      <c r="AI434" s="69">
        <f>IF(W434="X",$G434,0)</f>
        <v>0</v>
      </c>
      <c r="AJ434" s="69">
        <f>IF(L434="X",$G434,0)</f>
        <v>0</v>
      </c>
      <c r="AK434" s="69">
        <f>(IF(Q434="X",G434*'Globals'!$C$45,0))+(IF(N434="X",G434*'Globals'!$C$46,0))+(IF(O434="X",G434*'Globals'!$C$47,0))+(IF(K434="X",G434*'Globals'!$C$49,0))+(IF(T434="X",G434*'Globals'!$C$51,0))+(IF(L434="X",G434*'Globals'!$C$50,0))</f>
        <v>0</v>
      </c>
      <c r="AL434" s="69">
        <f>IF(J434="",G434,0)</f>
        <v>0</v>
      </c>
      <c r="AM434" s="3"/>
      <c r="AN434" s="3"/>
      <c r="AO434" s="3"/>
    </row>
    <row r="435" ht="13.65" customHeight="1">
      <c r="A435" t="s" s="32">
        <v>729</v>
      </c>
      <c r="B435" t="s" s="32">
        <v>730</v>
      </c>
      <c r="C435" s="35"/>
      <c r="D435" t="s" s="141">
        <v>184</v>
      </c>
      <c r="E435" s="60"/>
      <c r="F435" s="142"/>
      <c r="G435" s="35"/>
      <c r="H435" s="35"/>
      <c r="I435" s="16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69">
        <f>IF(M435="X",IF(D435="Weeks",C435*E435*'Globals'!$C$27,C435*E435),0)</f>
        <v>0</v>
      </c>
      <c r="Y435" s="69">
        <f>IF(Q435="X",G435,0)</f>
        <v>0</v>
      </c>
      <c r="Z435" s="69">
        <f>IF(R435="X",$G435,0)</f>
        <v>0</v>
      </c>
      <c r="AA435" s="69">
        <f>IF(S435="X",$G435,0)</f>
        <v>0</v>
      </c>
      <c r="AB435" s="69">
        <f>IF(N435="X",$G435,0)</f>
        <v>0</v>
      </c>
      <c r="AC435" s="69">
        <f>IF(O435="X",$G435,0)</f>
        <v>0</v>
      </c>
      <c r="AD435" s="69">
        <f>IF(P435="X",$G435,0)</f>
        <v>0</v>
      </c>
      <c r="AE435" s="69">
        <f>IF(K435="X",$G435,0)</f>
        <v>0</v>
      </c>
      <c r="AF435" s="69">
        <f>IF(T435="X",IF(D435="Days",C435,C435*'Globals'!$C$27)*E435,0)</f>
        <v>0</v>
      </c>
      <c r="AG435" s="69">
        <f>IF(U435="X",IF($D435="Days",$C435,$C435*'Globals'!$C$27)*$E435,0)</f>
        <v>0</v>
      </c>
      <c r="AH435" s="69">
        <f>IF(V435="X",$G435,0)</f>
        <v>0</v>
      </c>
      <c r="AI435" s="69">
        <f>IF(W435="X",$G435,0)</f>
        <v>0</v>
      </c>
      <c r="AJ435" s="69">
        <f>IF(L435="X",$G435,0)</f>
        <v>0</v>
      </c>
      <c r="AK435" s="69">
        <f>(IF(Q435="X",G435*'Globals'!$C$45,0))+(IF(N435="X",G435*'Globals'!$C$46,0))+(IF(O435="X",G435*'Globals'!$C$47,0))+(IF(K435="X",G435*'Globals'!$C$49,0))+(IF(T435="X",G435*'Globals'!$C$51,0))+(IF(L435="X",G435*'Globals'!$C$50,0))</f>
        <v>0</v>
      </c>
      <c r="AL435" s="69">
        <f>IF(J435="",G435,0)</f>
        <v>0</v>
      </c>
      <c r="AM435" s="3"/>
      <c r="AN435" s="3"/>
      <c r="AO435" s="3"/>
    </row>
    <row r="436" ht="13.65" customHeight="1">
      <c r="A436" t="s" s="32">
        <v>731</v>
      </c>
      <c r="B436" t="s" s="32">
        <v>732</v>
      </c>
      <c r="C436" s="143"/>
      <c r="D436" t="s" s="141">
        <v>184</v>
      </c>
      <c r="E436" s="60"/>
      <c r="F436" s="144"/>
      <c r="G436" s="35"/>
      <c r="H436" s="35"/>
      <c r="I436" s="16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69">
        <f>IF(M436="X",IF(D436="Weeks",C436*E436*'Globals'!$C$27,C436*E436),0)</f>
        <v>0</v>
      </c>
      <c r="Y436" s="69">
        <f>IF(Q436="X",G436,0)</f>
        <v>0</v>
      </c>
      <c r="Z436" s="69">
        <f>IF(R436="X",$G436,0)</f>
        <v>0</v>
      </c>
      <c r="AA436" s="69">
        <f>IF(S436="X",$G436,0)</f>
        <v>0</v>
      </c>
      <c r="AB436" s="69">
        <f>IF(N436="X",$G436,0)</f>
        <v>0</v>
      </c>
      <c r="AC436" s="69">
        <f>IF(O436="X",$G436,0)</f>
        <v>0</v>
      </c>
      <c r="AD436" s="69">
        <f>IF(P436="X",$G436,0)</f>
        <v>0</v>
      </c>
      <c r="AE436" s="69">
        <f>IF(K436="X",$G436,0)</f>
        <v>0</v>
      </c>
      <c r="AF436" s="69">
        <f>IF(T436="X",IF(D436="Days",C436,C436*'Globals'!$C$27)*E436,0)</f>
        <v>0</v>
      </c>
      <c r="AG436" s="69">
        <f>IF(U436="X",IF($D436="Days",$C436,$C436*'Globals'!$C$27)*$E436,0)</f>
        <v>0</v>
      </c>
      <c r="AH436" s="69">
        <f>IF(V436="X",$G436,0)</f>
        <v>0</v>
      </c>
      <c r="AI436" s="69">
        <f>IF(W436="X",$G436,0)</f>
        <v>0</v>
      </c>
      <c r="AJ436" s="69">
        <f>IF(L436="X",$G436,0)</f>
        <v>0</v>
      </c>
      <c r="AK436" s="69">
        <f>(IF(Q436="X",G436*'Globals'!$C$45,0))+(IF(N436="X",G436*'Globals'!$C$46,0))+(IF(O436="X",G436*'Globals'!$C$47,0))+(IF(K436="X",G436*'Globals'!$C$49,0))+(IF(T436="X",G436*'Globals'!$C$51,0))+(IF(L436="X",G436*'Globals'!$C$50,0))</f>
        <v>0</v>
      </c>
      <c r="AL436" s="69">
        <f>IF(J436="",G436,0)</f>
        <v>0</v>
      </c>
      <c r="AM436" s="3"/>
      <c r="AN436" s="3"/>
      <c r="AO436" s="3"/>
    </row>
    <row r="437" ht="13.65" customHeight="1">
      <c r="A437" s="107"/>
      <c r="B437" s="108"/>
      <c r="C437" s="145"/>
      <c r="D437" s="30"/>
      <c r="E437" s="108"/>
      <c r="F437" s="146"/>
      <c r="G437" s="109"/>
      <c r="H437" s="109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69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ht="13.65" customHeight="1">
      <c r="A438" s="111"/>
      <c r="B438" t="s" s="63">
        <v>733</v>
      </c>
      <c r="C438" s="64"/>
      <c r="D438" s="64"/>
      <c r="E438" s="64"/>
      <c r="F438" s="113"/>
      <c r="G438" s="64"/>
      <c r="H438" s="112"/>
      <c r="I438" s="3"/>
      <c r="J438" s="97"/>
      <c r="K438" s="98"/>
      <c r="L438" s="98"/>
      <c r="M438" s="98"/>
      <c r="N438" s="98"/>
      <c r="O438" s="98"/>
      <c r="P438" s="98"/>
      <c r="Q438" s="98"/>
      <c r="R438" s="98"/>
      <c r="S438" s="98"/>
      <c r="T438" s="98"/>
      <c r="U438" s="98"/>
      <c r="V438" s="98"/>
      <c r="W438" s="98"/>
      <c r="X438" s="98"/>
      <c r="Y438" s="98"/>
      <c r="Z438" s="98"/>
      <c r="AA438" s="98"/>
      <c r="AB438" s="98"/>
      <c r="AC438" s="98"/>
      <c r="AD438" s="98"/>
      <c r="AE438" s="98"/>
      <c r="AF438" s="98"/>
      <c r="AG438" s="98"/>
      <c r="AH438" s="98"/>
      <c r="AI438" s="98"/>
      <c r="AJ438" s="98"/>
      <c r="AK438" s="98"/>
      <c r="AL438" s="98"/>
      <c r="AM438" s="98"/>
      <c r="AN438" s="3"/>
      <c r="AO438" s="3"/>
    </row>
    <row r="439" ht="13.65" customHeight="1">
      <c r="A439" s="107"/>
      <c r="B439" s="108"/>
      <c r="C439" s="108"/>
      <c r="D439" s="108"/>
      <c r="E439" s="108"/>
      <c r="F439" s="110"/>
      <c r="G439" s="109"/>
      <c r="H439" s="109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69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ht="13.65" customHeight="1">
      <c r="A440" t="s" s="101">
        <v>86</v>
      </c>
      <c r="B440" t="s" s="101">
        <v>734</v>
      </c>
      <c r="C440" s="103"/>
      <c r="D440" s="103"/>
      <c r="E440" s="103"/>
      <c r="F440" s="104"/>
      <c r="G440" s="105"/>
      <c r="H440" s="105"/>
      <c r="I440" s="16"/>
      <c r="J440" s="97"/>
      <c r="K440" s="98"/>
      <c r="L440" s="98"/>
      <c r="M440" s="98"/>
      <c r="N440" s="98"/>
      <c r="O440" s="98"/>
      <c r="P440" s="98"/>
      <c r="Q440" s="98"/>
      <c r="R440" s="98"/>
      <c r="S440" s="98"/>
      <c r="T440" s="98"/>
      <c r="U440" s="98"/>
      <c r="V440" s="98"/>
      <c r="W440" s="98"/>
      <c r="X440" s="98"/>
      <c r="Y440" s="98"/>
      <c r="Z440" s="98"/>
      <c r="AA440" s="98"/>
      <c r="AB440" s="98"/>
      <c r="AC440" s="98"/>
      <c r="AD440" s="98"/>
      <c r="AE440" s="98"/>
      <c r="AF440" s="98"/>
      <c r="AG440" s="98"/>
      <c r="AH440" s="98"/>
      <c r="AI440" s="98"/>
      <c r="AJ440" s="98"/>
      <c r="AK440" s="98"/>
      <c r="AL440" s="98"/>
      <c r="AM440" s="98"/>
      <c r="AN440" s="3"/>
      <c r="AO440" s="3"/>
    </row>
    <row r="441" ht="13.65" customHeight="1">
      <c r="A441" t="s" s="32">
        <v>735</v>
      </c>
      <c r="B441" t="s" s="32">
        <v>736</v>
      </c>
      <c r="C441" s="35"/>
      <c r="D441" t="s" s="141">
        <v>228</v>
      </c>
      <c r="E441" s="60"/>
      <c r="F441" s="143"/>
      <c r="G441" s="35">
        <v>0</v>
      </c>
      <c r="H441" s="35"/>
      <c r="I441" s="16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69">
        <f>IF(M441="X",IF(D441="Weeks",C441*E441*'Globals'!$C$27,C441*E441),0)</f>
        <v>0</v>
      </c>
      <c r="Y441" s="69">
        <f>IF(Q441="X",G441,0)</f>
        <v>0</v>
      </c>
      <c r="Z441" s="69">
        <f>IF(R441="X",$G441,0)</f>
        <v>0</v>
      </c>
      <c r="AA441" s="69">
        <f>IF(S441="X",$G441,0)</f>
        <v>0</v>
      </c>
      <c r="AB441" s="69">
        <f>IF(N441="X",$G441,0)</f>
        <v>0</v>
      </c>
      <c r="AC441" s="69">
        <f>IF(O441="X",$G441,0)</f>
        <v>0</v>
      </c>
      <c r="AD441" s="69">
        <f>IF(P441="X",$G441,0)</f>
        <v>0</v>
      </c>
      <c r="AE441" s="69">
        <f>IF(K441="X",$G441,0)</f>
        <v>0</v>
      </c>
      <c r="AF441" s="69">
        <f>IF(T441="X",IF(D441="Days",C441,C441*'Globals'!$C$27)*E441,0)</f>
        <v>0</v>
      </c>
      <c r="AG441" s="69">
        <f>IF(U441="X",IF($D441="Days",$C441,$C441*'Globals'!$C$27)*$E441,0)</f>
        <v>0</v>
      </c>
      <c r="AH441" s="69">
        <f>IF(V441="X",$G441,0)</f>
        <v>0</v>
      </c>
      <c r="AI441" s="69">
        <f>IF(W441="X",$G441,0)</f>
        <v>0</v>
      </c>
      <c r="AJ441" s="69">
        <f>IF(L441="X",$G441,0)</f>
        <v>0</v>
      </c>
      <c r="AK441" s="69">
        <f>(IF(Q441="X",G441*'Globals'!$C$45,0))+(IF(N441="X",G441*'Globals'!$C$46,0))+(IF(O441="X",G441*'Globals'!$C$47,0))+(IF(K441="X",G441*'Globals'!$C$49,0))+(IF(T441="X",G441*'Globals'!$C$51,0))+(IF(L441="X",G441*'Globals'!$C$50,0))</f>
        <v>0</v>
      </c>
      <c r="AL441" s="69">
        <f>IF(J441="",G441,0)</f>
        <v>0</v>
      </c>
      <c r="AM441" s="3"/>
      <c r="AN441" s="3"/>
      <c r="AO441" s="3"/>
    </row>
    <row r="442" ht="13.65" customHeight="1">
      <c r="A442" t="s" s="32">
        <v>737</v>
      </c>
      <c r="B442" t="s" s="32">
        <v>738</v>
      </c>
      <c r="C442" s="35"/>
      <c r="D442" t="s" s="141">
        <v>228</v>
      </c>
      <c r="E442" s="60"/>
      <c r="F442" s="143"/>
      <c r="G442" s="35"/>
      <c r="H442" s="35"/>
      <c r="I442" s="16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69">
        <f>IF(M442="X",IF(D442="Weeks",C442*E442*'Globals'!$C$27,C442*E442),0)</f>
        <v>0</v>
      </c>
      <c r="Y442" s="69">
        <f>IF(Q442="X",G442,0)</f>
        <v>0</v>
      </c>
      <c r="Z442" s="69">
        <f>IF(R442="X",$G442,0)</f>
        <v>0</v>
      </c>
      <c r="AA442" s="69">
        <f>IF(S442="X",$G442,0)</f>
        <v>0</v>
      </c>
      <c r="AB442" s="69">
        <f>IF(N442="X",$G442,0)</f>
        <v>0</v>
      </c>
      <c r="AC442" s="69">
        <f>IF(O442="X",$G442,0)</f>
        <v>0</v>
      </c>
      <c r="AD442" s="69">
        <f>IF(P442="X",$G442,0)</f>
        <v>0</v>
      </c>
      <c r="AE442" s="69">
        <f>IF(K442="X",$G442,0)</f>
        <v>0</v>
      </c>
      <c r="AF442" s="69">
        <f>IF(T442="X",IF(D442="Days",C442,C442*'Globals'!$C$27)*E442,0)</f>
        <v>0</v>
      </c>
      <c r="AG442" s="69">
        <f>IF(U442="X",IF($D442="Days",$C442,$C442*'Globals'!$C$27)*$E442,0)</f>
        <v>0</v>
      </c>
      <c r="AH442" s="69">
        <f>IF(V442="X",$G442,0)</f>
        <v>0</v>
      </c>
      <c r="AI442" s="69">
        <f>IF(W442="X",$G442,0)</f>
        <v>0</v>
      </c>
      <c r="AJ442" s="69">
        <f>IF(L442="X",$G442,0)</f>
        <v>0</v>
      </c>
      <c r="AK442" s="69">
        <f>(IF(Q442="X",G442*'Globals'!$C$45,0))+(IF(N442="X",G442*'Globals'!$C$46,0))+(IF(O442="X",G442*'Globals'!$C$47,0))+(IF(K442="X",G442*'Globals'!$C$49,0))+(IF(T442="X",G442*'Globals'!$C$51,0))+(IF(L442="X",G442*'Globals'!$C$50,0))</f>
        <v>0</v>
      </c>
      <c r="AL442" s="69">
        <f>IF(J442="",G442,0)</f>
        <v>0</v>
      </c>
      <c r="AM442" s="3"/>
      <c r="AN442" s="3"/>
      <c r="AO442" s="3"/>
    </row>
    <row r="443" ht="13.65" customHeight="1">
      <c r="A443" t="s" s="32">
        <v>739</v>
      </c>
      <c r="B443" t="s" s="32">
        <v>740</v>
      </c>
      <c r="C443" s="35"/>
      <c r="D443" t="s" s="141">
        <v>228</v>
      </c>
      <c r="E443" s="60"/>
      <c r="F443" s="143"/>
      <c r="G443" s="35"/>
      <c r="H443" s="35"/>
      <c r="I443" s="16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69">
        <f>IF(M443="X",IF(D443="Weeks",C443*E443*'Globals'!$C$27,C443*E443),0)</f>
        <v>0</v>
      </c>
      <c r="Y443" s="69">
        <f>IF(Q443="X",G443,0)</f>
        <v>0</v>
      </c>
      <c r="Z443" s="69">
        <f>IF(R443="X",$G443,0)</f>
        <v>0</v>
      </c>
      <c r="AA443" s="69">
        <f>IF(S443="X",$G443,0)</f>
        <v>0</v>
      </c>
      <c r="AB443" s="69">
        <f>IF(N443="X",$G443,0)</f>
        <v>0</v>
      </c>
      <c r="AC443" s="69">
        <f>IF(O443="X",$G443,0)</f>
        <v>0</v>
      </c>
      <c r="AD443" s="69">
        <f>IF(P443="X",$G443,0)</f>
        <v>0</v>
      </c>
      <c r="AE443" s="69">
        <f>IF(K443="X",$G443,0)</f>
        <v>0</v>
      </c>
      <c r="AF443" s="69">
        <f>IF(T443="X",IF(D443="Days",C443,C443*'Globals'!$C$27)*E443,0)</f>
        <v>0</v>
      </c>
      <c r="AG443" s="69">
        <f>IF(U443="X",IF($D443="Days",$C443,$C443*'Globals'!$C$27)*$E443,0)</f>
        <v>0</v>
      </c>
      <c r="AH443" s="69">
        <f>IF(V443="X",$G443,0)</f>
        <v>0</v>
      </c>
      <c r="AI443" s="69">
        <f>IF(W443="X",$G443,0)</f>
        <v>0</v>
      </c>
      <c r="AJ443" s="69">
        <f>IF(L443="X",$G443,0)</f>
        <v>0</v>
      </c>
      <c r="AK443" s="69">
        <f>(IF(Q443="X",G443*'Globals'!$C$45,0))+(IF(N443="X",G443*'Globals'!$C$46,0))+(IF(O443="X",G443*'Globals'!$C$47,0))+(IF(K443="X",G443*'Globals'!$C$49,0))+(IF(T443="X",G443*'Globals'!$C$51,0))+(IF(L443="X",G443*'Globals'!$C$50,0))</f>
        <v>0</v>
      </c>
      <c r="AL443" s="69">
        <f>IF(J443="",G443,0)</f>
        <v>0</v>
      </c>
      <c r="AM443" s="3"/>
      <c r="AN443" s="3"/>
      <c r="AO443" s="3"/>
    </row>
    <row r="444" ht="13.65" customHeight="1">
      <c r="A444" t="s" s="32">
        <v>741</v>
      </c>
      <c r="B444" t="s" s="32">
        <v>742</v>
      </c>
      <c r="C444" s="35"/>
      <c r="D444" t="s" s="141">
        <v>228</v>
      </c>
      <c r="E444" s="129"/>
      <c r="F444" s="143"/>
      <c r="G444" s="35"/>
      <c r="H444" s="35"/>
      <c r="I444" s="16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69">
        <f>IF(M444="X",IF(D444="Weeks",C444*E444*'Globals'!$C$27,C444*E444),0)</f>
        <v>0</v>
      </c>
      <c r="Y444" s="69">
        <f>IF(Q444="X",G444,0)</f>
        <v>0</v>
      </c>
      <c r="Z444" s="69">
        <f>IF(R444="X",$G444,0)</f>
        <v>0</v>
      </c>
      <c r="AA444" s="69">
        <f>IF(S444="X",$G444,0)</f>
        <v>0</v>
      </c>
      <c r="AB444" s="69">
        <f>IF(N444="X",$G444,0)</f>
        <v>0</v>
      </c>
      <c r="AC444" s="69">
        <f>IF(O444="X",$G444,0)</f>
        <v>0</v>
      </c>
      <c r="AD444" s="69">
        <f>IF(P444="X",$G444,0)</f>
        <v>0</v>
      </c>
      <c r="AE444" s="69">
        <f>IF(K444="X",$G444,0)</f>
        <v>0</v>
      </c>
      <c r="AF444" s="69">
        <f>IF(T444="X",IF(D444="Days",C444,C444*'Globals'!$C$27)*E444,0)</f>
        <v>0</v>
      </c>
      <c r="AG444" s="69">
        <f>IF(U444="X",IF($D444="Days",$C444,$C444*'Globals'!$C$27)*$E444,0)</f>
        <v>0</v>
      </c>
      <c r="AH444" s="69">
        <f>IF(V444="X",$G444,0)</f>
        <v>0</v>
      </c>
      <c r="AI444" s="69">
        <f>IF(W444="X",$G444,0)</f>
        <v>0</v>
      </c>
      <c r="AJ444" s="69">
        <f>IF(L444="X",$G444,0)</f>
        <v>0</v>
      </c>
      <c r="AK444" s="69">
        <f>(IF(Q444="X",G444*'Globals'!$C$45,0))+(IF(N444="X",G444*'Globals'!$C$46,0))+(IF(O444="X",G444*'Globals'!$C$47,0))+(IF(K444="X",G444*'Globals'!$C$49,0))+(IF(T444="X",G444*'Globals'!$C$51,0))+(IF(L444="X",G444*'Globals'!$C$50,0))</f>
        <v>0</v>
      </c>
      <c r="AL444" s="69">
        <f>IF(J444="",G444,0)</f>
        <v>0</v>
      </c>
      <c r="AM444" s="3"/>
      <c r="AN444" s="3"/>
      <c r="AO444" s="3"/>
    </row>
    <row r="445" ht="13.65" customHeight="1">
      <c r="A445" t="s" s="32">
        <v>743</v>
      </c>
      <c r="B445" t="s" s="32">
        <v>744</v>
      </c>
      <c r="C445" s="35"/>
      <c r="D445" t="s" s="141">
        <v>228</v>
      </c>
      <c r="E445" s="60"/>
      <c r="F445" s="143"/>
      <c r="G445" s="35"/>
      <c r="H445" s="35"/>
      <c r="I445" s="16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69">
        <f>IF(M445="X",IF(D445="Weeks",C445*E445*'Globals'!$C$27,C445*E445),0)</f>
        <v>0</v>
      </c>
      <c r="Y445" s="69">
        <f>IF(Q445="X",G445,0)</f>
        <v>0</v>
      </c>
      <c r="Z445" s="69">
        <f>IF(R445="X",$G445,0)</f>
        <v>0</v>
      </c>
      <c r="AA445" s="69">
        <f>IF(S445="X",$G445,0)</f>
        <v>0</v>
      </c>
      <c r="AB445" s="69">
        <f>IF(N445="X",$G445,0)</f>
        <v>0</v>
      </c>
      <c r="AC445" s="69">
        <f>IF(O445="X",$G445,0)</f>
        <v>0</v>
      </c>
      <c r="AD445" s="69">
        <f>IF(P445="X",$G445,0)</f>
        <v>0</v>
      </c>
      <c r="AE445" s="69">
        <f>IF(K445="X",$G445,0)</f>
        <v>0</v>
      </c>
      <c r="AF445" s="69">
        <f>IF(T445="X",IF(D445="Days",C445,C445*'Globals'!$C$27)*E445,0)</f>
        <v>0</v>
      </c>
      <c r="AG445" s="69">
        <f>IF(U445="X",IF($D445="Days",$C445,$C445*'Globals'!$C$27)*$E445,0)</f>
        <v>0</v>
      </c>
      <c r="AH445" s="69">
        <f>IF(V445="X",$G445,0)</f>
        <v>0</v>
      </c>
      <c r="AI445" s="69">
        <f>IF(W445="X",$G445,0)</f>
        <v>0</v>
      </c>
      <c r="AJ445" s="69">
        <f>IF(L445="X",$G445,0)</f>
        <v>0</v>
      </c>
      <c r="AK445" s="69">
        <f>(IF(Q445="X",G445*'Globals'!$C$45,0))+(IF(N445="X",G445*'Globals'!$C$46,0))+(IF(O445="X",G445*'Globals'!$C$47,0))+(IF(K445="X",G445*'Globals'!$C$49,0))+(IF(T445="X",G445*'Globals'!$C$51,0))+(IF(L445="X",G445*'Globals'!$C$50,0))</f>
        <v>0</v>
      </c>
      <c r="AL445" s="69">
        <f>IF(J445="",G445,0)</f>
        <v>0</v>
      </c>
      <c r="AM445" s="3"/>
      <c r="AN445" s="3"/>
      <c r="AO445" s="3"/>
    </row>
    <row r="446" ht="13.65" customHeight="1">
      <c r="A446" t="s" s="32">
        <v>745</v>
      </c>
      <c r="B446" t="s" s="32">
        <v>746</v>
      </c>
      <c r="C446" s="35"/>
      <c r="D446" t="s" s="141">
        <v>747</v>
      </c>
      <c r="E446" s="60"/>
      <c r="F446" s="143"/>
      <c r="G446" s="35"/>
      <c r="H446" s="35"/>
      <c r="I446" s="16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69">
        <f>IF(M446="X",IF(D446="Weeks",C446*E446*'Globals'!$C$27,C446*E446),0)</f>
        <v>0</v>
      </c>
      <c r="Y446" s="69">
        <f>IF(Q446="X",G446,0)</f>
        <v>0</v>
      </c>
      <c r="Z446" s="69">
        <f>IF(R446="X",$G446,0)</f>
        <v>0</v>
      </c>
      <c r="AA446" s="69">
        <f>IF(S446="X",$G446,0)</f>
        <v>0</v>
      </c>
      <c r="AB446" s="69">
        <f>IF(N446="X",$G446,0)</f>
        <v>0</v>
      </c>
      <c r="AC446" s="69">
        <f>IF(O446="X",$G446,0)</f>
        <v>0</v>
      </c>
      <c r="AD446" s="69">
        <f>IF(P446="X",$G446,0)</f>
        <v>0</v>
      </c>
      <c r="AE446" s="69">
        <f>IF(K446="X",$G446,0)</f>
        <v>0</v>
      </c>
      <c r="AF446" s="69">
        <f>IF(T446="X",IF(D446="Days",C446,C446*'Globals'!$C$27)*E446,0)</f>
        <v>0</v>
      </c>
      <c r="AG446" s="69">
        <f>IF(U446="X",IF($D446="Days",$C446,$C446*'Globals'!$C$27)*$E446,0)</f>
        <v>0</v>
      </c>
      <c r="AH446" s="69">
        <f>IF(V446="X",$G446,0)</f>
        <v>0</v>
      </c>
      <c r="AI446" s="69">
        <f>IF(W446="X",$G446,0)</f>
        <v>0</v>
      </c>
      <c r="AJ446" s="69">
        <f>IF(L446="X",$G446,0)</f>
        <v>0</v>
      </c>
      <c r="AK446" s="69">
        <f>(IF(Q446="X",G446*'Globals'!$C$45,0))+(IF(N446="X",G446*'Globals'!$C$46,0))+(IF(O446="X",G446*'Globals'!$C$47,0))+(IF(K446="X",G446*'Globals'!$C$49,0))+(IF(T446="X",G446*'Globals'!$C$51,0))+(IF(L446="X",G446*'Globals'!$C$50,0))</f>
        <v>0</v>
      </c>
      <c r="AL446" s="69">
        <f>IF(J446="",G446,0)</f>
        <v>0</v>
      </c>
      <c r="AM446" s="3"/>
      <c r="AN446" s="3"/>
      <c r="AO446" s="3"/>
    </row>
    <row r="447" ht="13.65" customHeight="1">
      <c r="A447" t="s" s="32">
        <v>748</v>
      </c>
      <c r="B447" t="s" s="32">
        <v>749</v>
      </c>
      <c r="C447" s="35"/>
      <c r="D447" t="s" s="141">
        <v>747</v>
      </c>
      <c r="E447" s="60"/>
      <c r="F447" s="143"/>
      <c r="G447" s="35"/>
      <c r="H447" s="35"/>
      <c r="I447" s="16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69">
        <f>IF(M447="X",IF(D447="Weeks",C447*E447*'Globals'!$C$27,C447*E447),0)</f>
        <v>0</v>
      </c>
      <c r="Y447" s="69">
        <f>IF(Q447="X",G447,0)</f>
        <v>0</v>
      </c>
      <c r="Z447" s="69">
        <f>IF(R447="X",$G447,0)</f>
        <v>0</v>
      </c>
      <c r="AA447" s="69">
        <f>IF(S447="X",$G447,0)</f>
        <v>0</v>
      </c>
      <c r="AB447" s="69">
        <f>IF(N447="X",$G447,0)</f>
        <v>0</v>
      </c>
      <c r="AC447" s="69">
        <f>IF(O447="X",$G447,0)</f>
        <v>0</v>
      </c>
      <c r="AD447" s="69">
        <f>IF(P447="X",$G447,0)</f>
        <v>0</v>
      </c>
      <c r="AE447" s="69">
        <f>IF(K447="X",$G447,0)</f>
        <v>0</v>
      </c>
      <c r="AF447" s="69">
        <f>IF(T447="X",IF(D447="Days",C447,C447*'Globals'!$C$27)*E447,0)</f>
        <v>0</v>
      </c>
      <c r="AG447" s="69">
        <f>IF(U447="X",IF($D447="Days",$C447,$C447*'Globals'!$C$27)*$E447,0)</f>
        <v>0</v>
      </c>
      <c r="AH447" s="69">
        <f>IF(V447="X",$G447,0)</f>
        <v>0</v>
      </c>
      <c r="AI447" s="69">
        <f>IF(W447="X",$G447,0)</f>
        <v>0</v>
      </c>
      <c r="AJ447" s="69">
        <f>IF(L447="X",$G447,0)</f>
        <v>0</v>
      </c>
      <c r="AK447" s="69">
        <f>(IF(Q447="X",G447*'Globals'!$C$45,0))+(IF(N447="X",G447*'Globals'!$C$46,0))+(IF(O447="X",G447*'Globals'!$C$47,0))+(IF(K447="X",G447*'Globals'!$C$49,0))+(IF(T447="X",G447*'Globals'!$C$51,0))+(IF(L447="X",G447*'Globals'!$C$50,0))</f>
        <v>0</v>
      </c>
      <c r="AL447" s="69">
        <f>IF(J447="",G447,0)</f>
        <v>0</v>
      </c>
      <c r="AM447" s="3"/>
      <c r="AN447" s="3"/>
      <c r="AO447" s="3"/>
    </row>
    <row r="448" ht="13.65" customHeight="1">
      <c r="A448" t="s" s="32">
        <v>750</v>
      </c>
      <c r="B448" t="s" s="32">
        <v>341</v>
      </c>
      <c r="C448" s="35"/>
      <c r="D448" t="s" s="141">
        <v>377</v>
      </c>
      <c r="E448" s="129"/>
      <c r="F448" s="143"/>
      <c r="G448" s="35"/>
      <c r="H448" s="35"/>
      <c r="I448" s="16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69">
        <f>IF(M448="X",IF(D448="Weeks",C448*E448*'Globals'!$C$27,C448*E448),0)</f>
        <v>0</v>
      </c>
      <c r="Y448" s="69">
        <f>IF(Q448="X",G448,0)</f>
        <v>0</v>
      </c>
      <c r="Z448" s="69">
        <f>IF(R448="X",$G448,0)</f>
        <v>0</v>
      </c>
      <c r="AA448" s="69">
        <f>IF(S448="X",$G448,0)</f>
        <v>0</v>
      </c>
      <c r="AB448" s="69">
        <f>IF(N448="X",$G448,0)</f>
        <v>0</v>
      </c>
      <c r="AC448" s="69">
        <f>IF(O448="X",$G448,0)</f>
        <v>0</v>
      </c>
      <c r="AD448" s="69">
        <f>IF(P448="X",$G448,0)</f>
        <v>0</v>
      </c>
      <c r="AE448" s="69">
        <f>IF(K448="X",$G448,0)</f>
        <v>0</v>
      </c>
      <c r="AF448" s="69">
        <f>IF(T448="X",IF(D448="Days",C448,C448*'Globals'!$C$27)*E448,0)</f>
        <v>0</v>
      </c>
      <c r="AG448" s="69">
        <f>IF(U448="X",IF($D448="Days",$C448,$C448*'Globals'!$C$27)*$E448,0)</f>
        <v>0</v>
      </c>
      <c r="AH448" s="69">
        <f>IF(V448="X",$G448,0)</f>
        <v>0</v>
      </c>
      <c r="AI448" s="69">
        <f>IF(W448="X",$G448,0)</f>
        <v>0</v>
      </c>
      <c r="AJ448" s="69">
        <f>IF(L448="X",$G448,0)</f>
        <v>0</v>
      </c>
      <c r="AK448" s="69">
        <f>(IF(Q448="X",G448*'Globals'!$C$45,0))+(IF(N448="X",G448*'Globals'!$C$46,0))+(IF(O448="X",G448*'Globals'!$C$47,0))+(IF(K448="X",G448*'Globals'!$C$49,0))+(IF(T448="X",G448*'Globals'!$C$51,0))+(IF(L448="X",G448*'Globals'!$C$50,0))</f>
        <v>0</v>
      </c>
      <c r="AL448" s="69">
        <f>IF(J448="",G448,0)</f>
        <v>0</v>
      </c>
      <c r="AM448" s="3"/>
      <c r="AN448" s="3"/>
      <c r="AO448" s="3"/>
    </row>
    <row r="449" ht="13.65" customHeight="1">
      <c r="A449" t="s" s="32">
        <v>751</v>
      </c>
      <c r="B449" t="s" s="32">
        <v>345</v>
      </c>
      <c r="C449" s="35"/>
      <c r="D449" t="s" s="141">
        <v>184</v>
      </c>
      <c r="E449" s="60"/>
      <c r="F449" s="143"/>
      <c r="G449" s="35"/>
      <c r="H449" s="35"/>
      <c r="I449" s="16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69">
        <f>IF(M449="X",IF(D449="Weeks",C449*E449*'Globals'!$C$27,C449*E449),0)</f>
        <v>0</v>
      </c>
      <c r="Y449" s="69">
        <f>IF(Q449="X",G449,0)</f>
        <v>0</v>
      </c>
      <c r="Z449" s="69">
        <f>IF(R449="X",$G449,0)</f>
        <v>0</v>
      </c>
      <c r="AA449" s="69">
        <f>IF(S449="X",$G449,0)</f>
        <v>0</v>
      </c>
      <c r="AB449" s="69">
        <f>IF(N449="X",$G449,0)</f>
        <v>0</v>
      </c>
      <c r="AC449" s="69">
        <f>IF(O449="X",$G449,0)</f>
        <v>0</v>
      </c>
      <c r="AD449" s="69">
        <f>IF(P449="X",$G449,0)</f>
        <v>0</v>
      </c>
      <c r="AE449" s="69">
        <f>IF(K449="X",$G449,0)</f>
        <v>0</v>
      </c>
      <c r="AF449" s="69">
        <f>IF(T449="X",IF(D449="Days",C449,C449*'Globals'!$C$27)*E449,0)</f>
        <v>0</v>
      </c>
      <c r="AG449" s="69">
        <f>IF(U449="X",IF($D449="Days",$C449,$C449*'Globals'!$C$27)*$E449,0)</f>
        <v>0</v>
      </c>
      <c r="AH449" s="69">
        <f>IF(V449="X",$G449,0)</f>
        <v>0</v>
      </c>
      <c r="AI449" s="69">
        <f>IF(W449="X",$G449,0)</f>
        <v>0</v>
      </c>
      <c r="AJ449" s="69">
        <f>IF(L449="X",$G449,0)</f>
        <v>0</v>
      </c>
      <c r="AK449" s="69">
        <f>(IF(Q449="X",G449*'Globals'!$C$45,0))+(IF(N449="X",G449*'Globals'!$C$46,0))+(IF(O449="X",G449*'Globals'!$C$47,0))+(IF(K449="X",G449*'Globals'!$C$49,0))+(IF(T449="X",G449*'Globals'!$C$51,0))+(IF(L449="X",G449*'Globals'!$C$50,0))</f>
        <v>0</v>
      </c>
      <c r="AL449" s="69">
        <f>IF(J449="",G449,0)</f>
        <v>0</v>
      </c>
      <c r="AM449" s="3"/>
      <c r="AN449" s="3"/>
      <c r="AO449" s="3"/>
    </row>
    <row r="450" ht="13.65" customHeight="1">
      <c r="A450" s="108"/>
      <c r="B450" s="108"/>
      <c r="C450" s="145"/>
      <c r="D450" s="30"/>
      <c r="E450" s="108"/>
      <c r="F450" s="146"/>
      <c r="G450" s="109"/>
      <c r="H450" s="109"/>
      <c r="I450" s="3"/>
      <c r="J450" s="73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69"/>
      <c r="AJ450" s="69"/>
      <c r="AK450" s="69"/>
      <c r="AL450" s="69"/>
      <c r="AM450" s="69"/>
      <c r="AN450" s="3"/>
      <c r="AO450" s="3"/>
    </row>
    <row r="451" ht="13.65" customHeight="1">
      <c r="A451" s="111"/>
      <c r="B451" t="s" s="63">
        <v>752</v>
      </c>
      <c r="C451" s="64"/>
      <c r="D451" s="64"/>
      <c r="E451" s="64"/>
      <c r="F451" s="113"/>
      <c r="G451" s="64"/>
      <c r="H451" s="112">
        <v>0</v>
      </c>
      <c r="I451" s="3"/>
      <c r="J451" s="97"/>
      <c r="K451" s="98"/>
      <c r="L451" s="98"/>
      <c r="M451" s="98"/>
      <c r="N451" s="98"/>
      <c r="O451" s="98"/>
      <c r="P451" s="98"/>
      <c r="Q451" s="98"/>
      <c r="R451" s="98"/>
      <c r="S451" s="98"/>
      <c r="T451" s="98"/>
      <c r="U451" s="98"/>
      <c r="V451" s="98"/>
      <c r="W451" s="98"/>
      <c r="X451" s="98"/>
      <c r="Y451" s="98"/>
      <c r="Z451" s="98"/>
      <c r="AA451" s="98"/>
      <c r="AB451" s="98"/>
      <c r="AC451" s="98"/>
      <c r="AD451" s="98"/>
      <c r="AE451" s="98"/>
      <c r="AF451" s="98"/>
      <c r="AG451" s="98"/>
      <c r="AH451" s="98"/>
      <c r="AI451" s="98"/>
      <c r="AJ451" s="98"/>
      <c r="AK451" s="98"/>
      <c r="AL451" s="98"/>
      <c r="AM451" s="98"/>
      <c r="AN451" s="3"/>
      <c r="AO451" s="3"/>
    </row>
    <row r="452" ht="13.65" customHeight="1">
      <c r="A452" s="107"/>
      <c r="B452" s="108"/>
      <c r="C452" s="108"/>
      <c r="D452" s="108"/>
      <c r="E452" s="108"/>
      <c r="F452" s="110"/>
      <c r="G452" s="109"/>
      <c r="H452" s="109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69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ht="13.65" customHeight="1">
      <c r="A453" t="s" s="101">
        <v>88</v>
      </c>
      <c r="B453" t="s" s="101">
        <v>753</v>
      </c>
      <c r="C453" s="103"/>
      <c r="D453" s="103"/>
      <c r="E453" s="103"/>
      <c r="F453" s="104"/>
      <c r="G453" s="105"/>
      <c r="H453" s="105"/>
      <c r="I453" s="16"/>
      <c r="J453" s="97"/>
      <c r="K453" s="98"/>
      <c r="L453" s="98"/>
      <c r="M453" s="98"/>
      <c r="N453" s="98"/>
      <c r="O453" s="98"/>
      <c r="P453" s="98"/>
      <c r="Q453" s="98"/>
      <c r="R453" s="98"/>
      <c r="S453" s="98"/>
      <c r="T453" s="98"/>
      <c r="U453" s="98"/>
      <c r="V453" s="98"/>
      <c r="W453" s="98"/>
      <c r="X453" s="98"/>
      <c r="Y453" s="98"/>
      <c r="Z453" s="98"/>
      <c r="AA453" s="98"/>
      <c r="AB453" s="98"/>
      <c r="AC453" s="98"/>
      <c r="AD453" s="98"/>
      <c r="AE453" s="98"/>
      <c r="AF453" s="98"/>
      <c r="AG453" s="98"/>
      <c r="AH453" s="98"/>
      <c r="AI453" s="98"/>
      <c r="AJ453" s="98"/>
      <c r="AK453" s="98"/>
      <c r="AL453" s="98"/>
      <c r="AM453" s="98"/>
      <c r="AN453" s="3"/>
      <c r="AO453" s="3"/>
    </row>
    <row r="454" ht="13.65" customHeight="1">
      <c r="A454" t="s" s="32">
        <v>754</v>
      </c>
      <c r="B454" t="s" s="32">
        <v>755</v>
      </c>
      <c r="C454" s="35"/>
      <c r="D454" t="s" s="141">
        <v>756</v>
      </c>
      <c r="E454" s="60"/>
      <c r="F454" s="143"/>
      <c r="G454" s="35"/>
      <c r="H454" s="35"/>
      <c r="I454" s="16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69">
        <f>IF(M454="X",IF(D454="Weeks",C454*E454*'Globals'!$C$27,C454*E454),0)</f>
        <v>0</v>
      </c>
      <c r="Y454" s="69">
        <f>IF(Q454="X",G454,0)</f>
        <v>0</v>
      </c>
      <c r="Z454" s="69">
        <f>IF(R454="X",$G454,0)</f>
        <v>0</v>
      </c>
      <c r="AA454" s="69">
        <f>IF(S454="X",$G454,0)</f>
        <v>0</v>
      </c>
      <c r="AB454" s="69">
        <f>IF(N454="X",$G454,0)</f>
        <v>0</v>
      </c>
      <c r="AC454" s="69">
        <f>IF(O454="X",$G454,0)</f>
        <v>0</v>
      </c>
      <c r="AD454" s="69">
        <f>IF(P454="X",$G454,0)</f>
        <v>0</v>
      </c>
      <c r="AE454" s="69">
        <f>IF(K454="X",$G454,0)</f>
        <v>0</v>
      </c>
      <c r="AF454" s="69">
        <f>IF(T454="X",IF(D454="Days",C454,C454*'Globals'!$C$27)*E454,0)</f>
        <v>0</v>
      </c>
      <c r="AG454" s="69">
        <f>IF(U454="X",IF($D454="Days",$C454,$C454*'Globals'!$C$27)*$E454,0)</f>
        <v>0</v>
      </c>
      <c r="AH454" s="69">
        <f>IF(V454="X",$G454,0)</f>
        <v>0</v>
      </c>
      <c r="AI454" s="69">
        <f>IF(W454="X",$G454,0)</f>
        <v>0</v>
      </c>
      <c r="AJ454" s="69">
        <f>IF(L454="X",$G454,0)</f>
        <v>0</v>
      </c>
      <c r="AK454" s="69">
        <f>(IF(Q454="X",G454*'Globals'!$C$45,0))+(IF(N454="X",G454*'Globals'!$C$46,0))+(IF(O454="X",G454*'Globals'!$C$47,0))+(IF(K454="X",G454*'Globals'!$C$49,0))+(IF(T454="X",G454*'Globals'!$C$51,0))+(IF(L454="X",G454*'Globals'!$C$50,0))</f>
        <v>0</v>
      </c>
      <c r="AL454" s="69">
        <f>IF(J454="",G454,0)</f>
        <v>0</v>
      </c>
      <c r="AM454" s="3"/>
      <c r="AN454" s="3"/>
      <c r="AO454" s="3"/>
    </row>
    <row r="455" ht="13.65" customHeight="1">
      <c r="A455" t="s" s="32">
        <v>757</v>
      </c>
      <c r="B455" t="s" s="32">
        <v>758</v>
      </c>
      <c r="C455" s="35"/>
      <c r="D455" t="s" s="141">
        <v>228</v>
      </c>
      <c r="E455" s="60"/>
      <c r="F455" s="143"/>
      <c r="G455" s="35"/>
      <c r="H455" s="35"/>
      <c r="I455" s="16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69">
        <f>IF(M455="X",IF(D455="Weeks",C455*E455*'Globals'!$C$27,C455*E455),0)</f>
        <v>0</v>
      </c>
      <c r="Y455" s="69">
        <f>IF(Q455="X",G455,0)</f>
        <v>0</v>
      </c>
      <c r="Z455" s="69">
        <f>IF(R455="X",$G455,0)</f>
        <v>0</v>
      </c>
      <c r="AA455" s="69">
        <f>IF(S455="X",$G455,0)</f>
        <v>0</v>
      </c>
      <c r="AB455" s="69">
        <f>IF(N455="X",$G455,0)</f>
        <v>0</v>
      </c>
      <c r="AC455" s="69">
        <f>IF(O455="X",$G455,0)</f>
        <v>0</v>
      </c>
      <c r="AD455" s="69">
        <f>IF(P455="X",$G455,0)</f>
        <v>0</v>
      </c>
      <c r="AE455" s="69">
        <f>IF(K455="X",$G455,0)</f>
        <v>0</v>
      </c>
      <c r="AF455" s="69">
        <f>IF(T455="X",IF(D455="Days",C455,C455*'Globals'!$C$27)*E455,0)</f>
        <v>0</v>
      </c>
      <c r="AG455" s="69">
        <f>IF(U455="X",IF($D455="Days",$C455,$C455*'Globals'!$C$27)*$E455,0)</f>
        <v>0</v>
      </c>
      <c r="AH455" s="69">
        <f>IF(V455="X",$G455,0)</f>
        <v>0</v>
      </c>
      <c r="AI455" s="69">
        <f>IF(W455="X",$G455,0)</f>
        <v>0</v>
      </c>
      <c r="AJ455" s="69">
        <f>IF(L455="X",$G455,0)</f>
        <v>0</v>
      </c>
      <c r="AK455" s="69">
        <f>(IF(Q455="X",G455*'Globals'!$C$45,0))+(IF(N455="X",G455*'Globals'!$C$46,0))+(IF(O455="X",G455*'Globals'!$C$47,0))+(IF(K455="X",G455*'Globals'!$C$49,0))+(IF(T455="X",G455*'Globals'!$C$51,0))+(IF(L455="X",G455*'Globals'!$C$50,0))</f>
        <v>0</v>
      </c>
      <c r="AL455" s="69">
        <f>IF(J455="",G455,0)</f>
        <v>0</v>
      </c>
      <c r="AM455" s="3"/>
      <c r="AN455" s="3"/>
      <c r="AO455" s="3"/>
    </row>
    <row r="456" ht="13.65" customHeight="1">
      <c r="A456" t="s" s="32">
        <v>759</v>
      </c>
      <c r="B456" t="s" s="32">
        <v>760</v>
      </c>
      <c r="C456" s="35"/>
      <c r="D456" t="s" s="141">
        <v>228</v>
      </c>
      <c r="E456" s="60"/>
      <c r="F456" s="143"/>
      <c r="G456" s="35"/>
      <c r="H456" s="35"/>
      <c r="I456" s="16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69">
        <f>IF(M456="X",IF(D456="Weeks",C456*E456*'Globals'!$C$27,C456*E456),0)</f>
        <v>0</v>
      </c>
      <c r="Y456" s="69">
        <f>IF(Q456="X",G456,0)</f>
        <v>0</v>
      </c>
      <c r="Z456" s="69">
        <f>IF(R456="X",$G456,0)</f>
        <v>0</v>
      </c>
      <c r="AA456" s="69">
        <f>IF(S456="X",$G456,0)</f>
        <v>0</v>
      </c>
      <c r="AB456" s="69">
        <f>IF(N456="X",$G456,0)</f>
        <v>0</v>
      </c>
      <c r="AC456" s="69">
        <f>IF(O456="X",$G456,0)</f>
        <v>0</v>
      </c>
      <c r="AD456" s="69">
        <f>IF(P456="X",$G456,0)</f>
        <v>0</v>
      </c>
      <c r="AE456" s="69">
        <f>IF(K456="X",$G456,0)</f>
        <v>0</v>
      </c>
      <c r="AF456" s="69">
        <f>IF(T456="X",IF(D456="Days",C456,C456*'Globals'!$C$27)*E456,0)</f>
        <v>0</v>
      </c>
      <c r="AG456" s="69">
        <f>IF(U456="X",IF($D456="Days",$C456,$C456*'Globals'!$C$27)*$E456,0)</f>
        <v>0</v>
      </c>
      <c r="AH456" s="69">
        <f>IF(V456="X",$G456,0)</f>
        <v>0</v>
      </c>
      <c r="AI456" s="69">
        <f>IF(W456="X",$G456,0)</f>
        <v>0</v>
      </c>
      <c r="AJ456" s="69">
        <f>IF(L456="X",$G456,0)</f>
        <v>0</v>
      </c>
      <c r="AK456" s="69">
        <f>(IF(Q456="X",G456*'Globals'!$C$45,0))+(IF(N456="X",G456*'Globals'!$C$46,0))+(IF(O456="X",G456*'Globals'!$C$47,0))+(IF(K456="X",G456*'Globals'!$C$49,0))+(IF(T456="X",G456*'Globals'!$C$51,0))+(IF(L456="X",G456*'Globals'!$C$50,0))</f>
        <v>0</v>
      </c>
      <c r="AL456" s="69">
        <f>IF(J456="",G456,0)</f>
        <v>0</v>
      </c>
      <c r="AM456" s="3"/>
      <c r="AN456" s="3"/>
      <c r="AO456" s="3"/>
    </row>
    <row r="457" ht="13.65" customHeight="1">
      <c r="A457" t="s" s="32">
        <v>761</v>
      </c>
      <c r="B457" t="s" s="32">
        <v>762</v>
      </c>
      <c r="C457" s="35"/>
      <c r="D457" t="s" s="141">
        <v>184</v>
      </c>
      <c r="E457" s="129"/>
      <c r="F457" s="143"/>
      <c r="G457" s="35"/>
      <c r="H457" s="35"/>
      <c r="I457" s="16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69">
        <f>IF(M457="X",IF(D457="Weeks",C457*E457*'Globals'!$C$27,C457*E457),0)</f>
        <v>0</v>
      </c>
      <c r="Y457" s="69">
        <f>IF(Q457="X",G457,0)</f>
        <v>0</v>
      </c>
      <c r="Z457" s="69">
        <f>IF(R457="X",$G457,0)</f>
        <v>0</v>
      </c>
      <c r="AA457" s="69">
        <f>IF(S457="X",$G457,0)</f>
        <v>0</v>
      </c>
      <c r="AB457" s="69">
        <f>IF(N457="X",$G457,0)</f>
        <v>0</v>
      </c>
      <c r="AC457" s="69">
        <f>IF(O457="X",$G457,0)</f>
        <v>0</v>
      </c>
      <c r="AD457" s="69">
        <f>IF(P457="X",$G457,0)</f>
        <v>0</v>
      </c>
      <c r="AE457" s="69">
        <f>IF(K457="X",$G457,0)</f>
        <v>0</v>
      </c>
      <c r="AF457" s="69">
        <f>IF(T457="X",IF(D457="Days",C457,C457*'Globals'!$C$27)*E457,0)</f>
        <v>0</v>
      </c>
      <c r="AG457" s="69">
        <f>IF(U457="X",IF($D457="Days",$C457,$C457*'Globals'!$C$27)*$E457,0)</f>
        <v>0</v>
      </c>
      <c r="AH457" s="69">
        <f>IF(V457="X",$G457,0)</f>
        <v>0</v>
      </c>
      <c r="AI457" s="69">
        <f>IF(W457="X",$G457,0)</f>
        <v>0</v>
      </c>
      <c r="AJ457" s="69">
        <f>IF(L457="X",$G457,0)</f>
        <v>0</v>
      </c>
      <c r="AK457" s="69">
        <f>(IF(Q457="X",G457*'Globals'!$C$45,0))+(IF(N457="X",G457*'Globals'!$C$46,0))+(IF(O457="X",G457*'Globals'!$C$47,0))+(IF(K457="X",G457*'Globals'!$C$49,0))+(IF(T457="X",G457*'Globals'!$C$51,0))+(IF(L457="X",G457*'Globals'!$C$50,0))</f>
        <v>0</v>
      </c>
      <c r="AL457" s="69">
        <f>IF(J457="",G457,0)</f>
        <v>0</v>
      </c>
      <c r="AM457" s="3"/>
      <c r="AN457" s="3"/>
      <c r="AO457" s="3"/>
    </row>
    <row r="458" ht="13.65" customHeight="1">
      <c r="A458" s="108"/>
      <c r="B458" s="108"/>
      <c r="C458" s="145"/>
      <c r="D458" s="30"/>
      <c r="E458" s="108"/>
      <c r="F458" s="146"/>
      <c r="G458" s="109"/>
      <c r="H458" s="109"/>
      <c r="I458" s="3"/>
      <c r="J458" s="73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  <c r="AC458" s="69"/>
      <c r="AD458" s="69"/>
      <c r="AE458" s="69"/>
      <c r="AF458" s="69"/>
      <c r="AG458" s="69"/>
      <c r="AH458" s="69"/>
      <c r="AI458" s="69"/>
      <c r="AJ458" s="69"/>
      <c r="AK458" s="69"/>
      <c r="AL458" s="69"/>
      <c r="AM458" s="69"/>
      <c r="AN458" s="3"/>
      <c r="AO458" s="3"/>
    </row>
    <row r="459" ht="13.65" customHeight="1">
      <c r="A459" s="111"/>
      <c r="B459" t="s" s="63">
        <v>763</v>
      </c>
      <c r="C459" s="64"/>
      <c r="D459" s="64"/>
      <c r="E459" s="64"/>
      <c r="F459" s="113"/>
      <c r="G459" s="64"/>
      <c r="H459" s="112">
        <f>SUM(G454:G458)</f>
        <v>0</v>
      </c>
      <c r="I459" s="3"/>
      <c r="J459" s="97"/>
      <c r="K459" s="98"/>
      <c r="L459" s="98"/>
      <c r="M459" s="98"/>
      <c r="N459" s="98"/>
      <c r="O459" s="98"/>
      <c r="P459" s="98"/>
      <c r="Q459" s="98"/>
      <c r="R459" s="98"/>
      <c r="S459" s="98"/>
      <c r="T459" s="98"/>
      <c r="U459" s="98"/>
      <c r="V459" s="98"/>
      <c r="W459" s="98"/>
      <c r="X459" s="98"/>
      <c r="Y459" s="98"/>
      <c r="Z459" s="98"/>
      <c r="AA459" s="98"/>
      <c r="AB459" s="98"/>
      <c r="AC459" s="98"/>
      <c r="AD459" s="98"/>
      <c r="AE459" s="98"/>
      <c r="AF459" s="98"/>
      <c r="AG459" s="98"/>
      <c r="AH459" s="98"/>
      <c r="AI459" s="98"/>
      <c r="AJ459" s="98"/>
      <c r="AK459" s="98"/>
      <c r="AL459" s="98"/>
      <c r="AM459" s="98"/>
      <c r="AN459" s="3"/>
      <c r="AO459" s="3"/>
    </row>
    <row r="460" ht="13.65" customHeight="1">
      <c r="A460" s="107"/>
      <c r="B460" s="108"/>
      <c r="C460" s="108"/>
      <c r="D460" s="108"/>
      <c r="E460" s="108"/>
      <c r="F460" s="110"/>
      <c r="G460" s="109"/>
      <c r="H460" s="109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69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ht="13.65" customHeight="1">
      <c r="A461" t="s" s="101">
        <v>90</v>
      </c>
      <c r="B461" t="s" s="101">
        <v>764</v>
      </c>
      <c r="C461" s="103"/>
      <c r="D461" s="103"/>
      <c r="E461" s="103"/>
      <c r="F461" s="104"/>
      <c r="G461" s="105"/>
      <c r="H461" s="105"/>
      <c r="I461" s="16"/>
      <c r="J461" s="97"/>
      <c r="K461" s="98"/>
      <c r="L461" s="98"/>
      <c r="M461" s="98"/>
      <c r="N461" s="98"/>
      <c r="O461" s="98"/>
      <c r="P461" s="98"/>
      <c r="Q461" s="98"/>
      <c r="R461" s="98"/>
      <c r="S461" s="98"/>
      <c r="T461" s="98"/>
      <c r="U461" s="98"/>
      <c r="V461" s="98"/>
      <c r="W461" s="98"/>
      <c r="X461" s="98"/>
      <c r="Y461" s="98"/>
      <c r="Z461" s="98"/>
      <c r="AA461" s="98"/>
      <c r="AB461" s="98"/>
      <c r="AC461" s="98"/>
      <c r="AD461" s="98"/>
      <c r="AE461" s="98"/>
      <c r="AF461" s="98"/>
      <c r="AG461" s="98"/>
      <c r="AH461" s="98"/>
      <c r="AI461" s="98"/>
      <c r="AJ461" s="98"/>
      <c r="AK461" s="98"/>
      <c r="AL461" s="98"/>
      <c r="AM461" s="98"/>
      <c r="AN461" s="3"/>
      <c r="AO461" s="3"/>
    </row>
    <row r="462" ht="13.65" customHeight="1">
      <c r="A462" t="s" s="32">
        <v>765</v>
      </c>
      <c r="B462" t="s" s="32">
        <v>766</v>
      </c>
      <c r="C462" s="60"/>
      <c r="D462" s="60"/>
      <c r="E462" s="60"/>
      <c r="F462" s="106"/>
      <c r="G462" s="35"/>
      <c r="H462" s="35"/>
      <c r="I462" s="16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69">
        <f>IF(M462="X",IF(D462="Weeks",C462*E462*'Globals'!$C$27,C462*E462),0)</f>
        <v>0</v>
      </c>
      <c r="Y462" s="69">
        <f>IF(Q462="X",G462,0)</f>
        <v>0</v>
      </c>
      <c r="Z462" s="69">
        <f>IF(R462="X",$G462,0)</f>
        <v>0</v>
      </c>
      <c r="AA462" s="69">
        <f>IF(S462="X",$G462,0)</f>
        <v>0</v>
      </c>
      <c r="AB462" s="69">
        <f>IF(N462="X",$G462,0)</f>
        <v>0</v>
      </c>
      <c r="AC462" s="69">
        <f>IF(O462="X",$G462,0)</f>
        <v>0</v>
      </c>
      <c r="AD462" s="69">
        <f>IF(P462="X",$G462,0)</f>
        <v>0</v>
      </c>
      <c r="AE462" s="69">
        <f>IF(K462="X",$G462,0)</f>
        <v>0</v>
      </c>
      <c r="AF462" s="69">
        <f>IF(T462="X",IF(D462="Days",C462,C462*'Globals'!$C$27)*E462,0)</f>
        <v>0</v>
      </c>
      <c r="AG462" s="69">
        <f>IF(U462="X",IF($D462="Days",$C462,$C462*'Globals'!$C$27)*$E462,0)</f>
        <v>0</v>
      </c>
      <c r="AH462" s="69">
        <f>IF(V462="X",$G462,0)</f>
        <v>0</v>
      </c>
      <c r="AI462" s="69">
        <f>IF(W462="X",$G462,0)</f>
        <v>0</v>
      </c>
      <c r="AJ462" s="69">
        <f>IF(L462="X",$G462,0)</f>
        <v>0</v>
      </c>
      <c r="AK462" s="69">
        <f>(IF(Q462="X",G462*'Globals'!$C$45,0))+(IF(N462="X",G462*'Globals'!$C$46,0))+(IF(O462="X",G462*'Globals'!$C$47,0))+(IF(K462="X",G462*'Globals'!$C$49,0))+(IF(T462="X",G462*'Globals'!$C$51,0))+(IF(L462="X",G462*'Globals'!$C$50,0))</f>
        <v>0</v>
      </c>
      <c r="AL462" s="69">
        <f>IF(J462="",G462,0)</f>
        <v>0</v>
      </c>
      <c r="AM462" s="3"/>
      <c r="AN462" s="3"/>
      <c r="AO462" s="3"/>
    </row>
    <row r="463" ht="13.65" customHeight="1">
      <c r="A463" t="s" s="32">
        <v>767</v>
      </c>
      <c r="B463" t="s" s="32">
        <v>768</v>
      </c>
      <c r="C463" s="60"/>
      <c r="D463" s="60"/>
      <c r="E463" s="60"/>
      <c r="F463" s="106"/>
      <c r="G463" s="35"/>
      <c r="H463" s="35"/>
      <c r="I463" s="16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69">
        <f>IF(M463="X",IF(D463="Weeks",C463*E463*'Globals'!$C$27,C463*E463),0)</f>
        <v>0</v>
      </c>
      <c r="Y463" s="69">
        <f>IF(Q463="X",G463,0)</f>
        <v>0</v>
      </c>
      <c r="Z463" s="69">
        <f>IF(R463="X",$G463,0)</f>
        <v>0</v>
      </c>
      <c r="AA463" s="69">
        <f>IF(S463="X",$G463,0)</f>
        <v>0</v>
      </c>
      <c r="AB463" s="69">
        <f>IF(N463="X",$G463,0)</f>
        <v>0</v>
      </c>
      <c r="AC463" s="69">
        <f>IF(O463="X",$G463,0)</f>
        <v>0</v>
      </c>
      <c r="AD463" s="69">
        <f>IF(P463="X",$G463,0)</f>
        <v>0</v>
      </c>
      <c r="AE463" s="69">
        <f>IF(K463="X",$G463,0)</f>
        <v>0</v>
      </c>
      <c r="AF463" s="69">
        <f>IF(T463="X",IF(D463="Days",C463,C463*'Globals'!$C$27)*E463,0)</f>
        <v>0</v>
      </c>
      <c r="AG463" s="69">
        <f>IF(U463="X",IF($D463="Days",$C463,$C463*'Globals'!$C$27)*$E463,0)</f>
        <v>0</v>
      </c>
      <c r="AH463" s="69">
        <f>IF(V463="X",$G463,0)</f>
        <v>0</v>
      </c>
      <c r="AI463" s="69">
        <f>IF(W463="X",$G463,0)</f>
        <v>0</v>
      </c>
      <c r="AJ463" s="69">
        <f>IF(L463="X",$G463,0)</f>
        <v>0</v>
      </c>
      <c r="AK463" s="69">
        <f>(IF(Q463="X",G463*'Globals'!$C$45,0))+(IF(N463="X",G463*'Globals'!$C$46,0))+(IF(O463="X",G463*'Globals'!$C$47,0))+(IF(K463="X",G463*'Globals'!$C$49,0))+(IF(T463="X",G463*'Globals'!$C$51,0))+(IF(L463="X",G463*'Globals'!$C$50,0))</f>
        <v>0</v>
      </c>
      <c r="AL463" s="69">
        <f>IF(J463="",G463,0)</f>
        <v>0</v>
      </c>
      <c r="AM463" s="3"/>
      <c r="AN463" s="3"/>
      <c r="AO463" s="3"/>
    </row>
    <row r="464" ht="13.65" customHeight="1">
      <c r="A464" t="s" s="32">
        <v>769</v>
      </c>
      <c r="B464" t="s" s="32">
        <v>770</v>
      </c>
      <c r="C464" s="60"/>
      <c r="D464" s="60"/>
      <c r="E464" s="60"/>
      <c r="F464" s="106"/>
      <c r="G464" s="35"/>
      <c r="H464" s="35"/>
      <c r="I464" s="16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69">
        <f>IF(M464="X",IF(D464="Weeks",C464*E464*'Globals'!$C$27,C464*E464),0)</f>
        <v>0</v>
      </c>
      <c r="Y464" s="69">
        <f>IF(Q464="X",G464,0)</f>
        <v>0</v>
      </c>
      <c r="Z464" s="69">
        <f>IF(R464="X",$G464,0)</f>
        <v>0</v>
      </c>
      <c r="AA464" s="69">
        <f>IF(S464="X",$G464,0)</f>
        <v>0</v>
      </c>
      <c r="AB464" s="69">
        <f>IF(N464="X",$G464,0)</f>
        <v>0</v>
      </c>
      <c r="AC464" s="69">
        <f>IF(O464="X",$G464,0)</f>
        <v>0</v>
      </c>
      <c r="AD464" s="69">
        <f>IF(P464="X",$G464,0)</f>
        <v>0</v>
      </c>
      <c r="AE464" s="69">
        <f>IF(K464="X",$G464,0)</f>
        <v>0</v>
      </c>
      <c r="AF464" s="69">
        <f>IF(T464="X",IF(D464="Days",C464,C464*'Globals'!$C$27)*E464,0)</f>
        <v>0</v>
      </c>
      <c r="AG464" s="69">
        <f>IF(U464="X",IF($D464="Days",$C464,$C464*'Globals'!$C$27)*$E464,0)</f>
        <v>0</v>
      </c>
      <c r="AH464" s="69">
        <f>IF(V464="X",$G464,0)</f>
        <v>0</v>
      </c>
      <c r="AI464" s="69">
        <f>IF(W464="X",$G464,0)</f>
        <v>0</v>
      </c>
      <c r="AJ464" s="69">
        <f>IF(L464="X",$G464,0)</f>
        <v>0</v>
      </c>
      <c r="AK464" s="69">
        <f>(IF(Q464="X",G464*'Globals'!$C$45,0))+(IF(N464="X",G464*'Globals'!$C$46,0))+(IF(O464="X",G464*'Globals'!$C$47,0))+(IF(K464="X",G464*'Globals'!$C$49,0))+(IF(T464="X",G464*'Globals'!$C$51,0))+(IF(L464="X",G464*'Globals'!$C$50,0))</f>
        <v>0</v>
      </c>
      <c r="AL464" s="69">
        <f>IF(J464="",G464,0)</f>
        <v>0</v>
      </c>
      <c r="AM464" s="3"/>
      <c r="AN464" s="3"/>
      <c r="AO464" s="3"/>
    </row>
    <row r="465" ht="13.65" customHeight="1">
      <c r="A465" t="s" s="32">
        <v>771</v>
      </c>
      <c r="B465" t="s" s="32">
        <v>772</v>
      </c>
      <c r="C465" s="60">
        <v>1</v>
      </c>
      <c r="D465" t="s" s="32">
        <v>184</v>
      </c>
      <c r="E465" s="60"/>
      <c r="F465" s="106"/>
      <c r="G465" s="35">
        <v>0</v>
      </c>
      <c r="H465" s="35"/>
      <c r="I465" s="16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69">
        <f>IF(M465="X",IF(D465="Weeks",C465*E465*'Globals'!$C$27,C465*E465),0)</f>
        <v>0</v>
      </c>
      <c r="Y465" s="69">
        <f>IF(Q465="X",G465,0)</f>
        <v>0</v>
      </c>
      <c r="Z465" s="69">
        <f>IF(R465="X",$G465,0)</f>
        <v>0</v>
      </c>
      <c r="AA465" s="69">
        <f>IF(S465="X",$G465,0)</f>
        <v>0</v>
      </c>
      <c r="AB465" s="69">
        <f>IF(N465="X",$G465,0)</f>
        <v>0</v>
      </c>
      <c r="AC465" s="69">
        <f>IF(O465="X",$G465,0)</f>
        <v>0</v>
      </c>
      <c r="AD465" s="69">
        <f>IF(P465="X",$G465,0)</f>
        <v>0</v>
      </c>
      <c r="AE465" s="69">
        <f>IF(K465="X",$G465,0)</f>
        <v>0</v>
      </c>
      <c r="AF465" s="69">
        <f>IF(T465="X",IF(D465="Days",C465,C465*'Globals'!$C$27)*E465,0)</f>
        <v>0</v>
      </c>
      <c r="AG465" s="69">
        <f>IF(U465="X",IF($D465="Days",$C465,$C465*'Globals'!$C$27)*$E465,0)</f>
        <v>0</v>
      </c>
      <c r="AH465" s="69">
        <f>IF(V465="X",$G465,0)</f>
        <v>0</v>
      </c>
      <c r="AI465" s="69">
        <f>IF(W465="X",$G465,0)</f>
        <v>0</v>
      </c>
      <c r="AJ465" s="69">
        <f>IF(L465="X",$G465,0)</f>
        <v>0</v>
      </c>
      <c r="AK465" s="69">
        <f>(IF(Q465="X",G465*'Globals'!$C$45,0))+(IF(N465="X",G465*'Globals'!$C$46,0))+(IF(O465="X",G465*'Globals'!$C$47,0))+(IF(K465="X",G465*'Globals'!$C$49,0))+(IF(T465="X",G465*'Globals'!$C$51,0))+(IF(L465="X",G465*'Globals'!$C$50,0))</f>
        <v>0</v>
      </c>
      <c r="AL465" s="69">
        <f>IF(J465="",G465,0)</f>
        <v>0</v>
      </c>
      <c r="AM465" s="3"/>
      <c r="AN465" s="3"/>
      <c r="AO465" s="3"/>
    </row>
    <row r="466" ht="13.65" customHeight="1">
      <c r="A466" t="s" s="32">
        <v>773</v>
      </c>
      <c r="B466" t="s" s="32">
        <v>774</v>
      </c>
      <c r="C466" s="60"/>
      <c r="D466" s="60"/>
      <c r="E466" s="60"/>
      <c r="F466" s="106"/>
      <c r="G466" s="35"/>
      <c r="H466" s="35"/>
      <c r="I466" s="16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69">
        <f>IF(M466="X",IF(D466="Weeks",C466*E466*'Globals'!$C$27,C466*E466),0)</f>
        <v>0</v>
      </c>
      <c r="Y466" s="69">
        <f>IF(Q466="X",G466,0)</f>
        <v>0</v>
      </c>
      <c r="Z466" s="69">
        <f>IF(R466="X",$G466,0)</f>
        <v>0</v>
      </c>
      <c r="AA466" s="69">
        <f>IF(S466="X",$G466,0)</f>
        <v>0</v>
      </c>
      <c r="AB466" s="69">
        <f>IF(N466="X",$G466,0)</f>
        <v>0</v>
      </c>
      <c r="AC466" s="69">
        <f>IF(O466="X",$G466,0)</f>
        <v>0</v>
      </c>
      <c r="AD466" s="69">
        <f>IF(P466="X",$G466,0)</f>
        <v>0</v>
      </c>
      <c r="AE466" s="69">
        <f>IF(K466="X",$G466,0)</f>
        <v>0</v>
      </c>
      <c r="AF466" s="69">
        <f>IF(T466="X",IF(D466="Days",C466,C466*'Globals'!$C$27)*E466,0)</f>
        <v>0</v>
      </c>
      <c r="AG466" s="69">
        <f>IF(U466="X",IF($D466="Days",$C466,$C466*'Globals'!$C$27)*$E466,0)</f>
        <v>0</v>
      </c>
      <c r="AH466" s="69">
        <f>IF(V466="X",$G466,0)</f>
        <v>0</v>
      </c>
      <c r="AI466" s="69">
        <f>IF(W466="X",$G466,0)</f>
        <v>0</v>
      </c>
      <c r="AJ466" s="69">
        <f>IF(L466="X",$G466,0)</f>
        <v>0</v>
      </c>
      <c r="AK466" s="69">
        <f>(IF(Q466="X",G466*'Globals'!$C$45,0))+(IF(N466="X",G466*'Globals'!$C$46,0))+(IF(O466="X",G466*'Globals'!$C$47,0))+(IF(K466="X",G466*'Globals'!$C$49,0))+(IF(T466="X",G466*'Globals'!$C$51,0))+(IF(L466="X",G466*'Globals'!$C$50,0))</f>
        <v>0</v>
      </c>
      <c r="AL466" s="69">
        <f>IF(J466="",G466,0)</f>
        <v>0</v>
      </c>
      <c r="AM466" s="3"/>
      <c r="AN466" s="3"/>
      <c r="AO466" s="3"/>
    </row>
    <row r="467" ht="13.65" customHeight="1">
      <c r="A467" t="s" s="32">
        <v>775</v>
      </c>
      <c r="B467" t="s" s="32">
        <v>776</v>
      </c>
      <c r="C467" s="60">
        <v>1</v>
      </c>
      <c r="D467" t="s" s="32">
        <v>184</v>
      </c>
      <c r="E467" s="60"/>
      <c r="F467" s="106"/>
      <c r="G467" s="35">
        <v>0</v>
      </c>
      <c r="H467" s="35"/>
      <c r="I467" s="16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69">
        <f>IF(M467="X",IF(D467="Weeks",C467*E467*'Globals'!$C$27,C467*E467),0)</f>
        <v>0</v>
      </c>
      <c r="Y467" s="69">
        <f>IF(Q467="X",G467,0)</f>
        <v>0</v>
      </c>
      <c r="Z467" s="69">
        <f>IF(R467="X",$G467,0)</f>
        <v>0</v>
      </c>
      <c r="AA467" s="69">
        <f>IF(S467="X",$G467,0)</f>
        <v>0</v>
      </c>
      <c r="AB467" s="69">
        <f>IF(N467="X",$G467,0)</f>
        <v>0</v>
      </c>
      <c r="AC467" s="69">
        <f>IF(O467="X",$G467,0)</f>
        <v>0</v>
      </c>
      <c r="AD467" s="69">
        <f>IF(P467="X",$G467,0)</f>
        <v>0</v>
      </c>
      <c r="AE467" s="69">
        <f>IF(K467="X",$G467,0)</f>
        <v>0</v>
      </c>
      <c r="AF467" s="69">
        <f>IF(T467="X",IF(D467="Days",C467,C467*'Globals'!$C$27)*E467,0)</f>
        <v>0</v>
      </c>
      <c r="AG467" s="69">
        <f>IF(U467="X",IF($D467="Days",$C467,$C467*'Globals'!$C$27)*$E467,0)</f>
        <v>0</v>
      </c>
      <c r="AH467" s="69">
        <f>IF(V467="X",$G467,0)</f>
        <v>0</v>
      </c>
      <c r="AI467" s="69">
        <f>IF(W467="X",$G467,0)</f>
        <v>0</v>
      </c>
      <c r="AJ467" s="69">
        <f>IF(L467="X",$G467,0)</f>
        <v>0</v>
      </c>
      <c r="AK467" s="69">
        <f>(IF(Q467="X",G467*'Globals'!$C$45,0))+(IF(N467="X",G467*'Globals'!$C$46,0))+(IF(O467="X",G467*'Globals'!$C$47,0))+(IF(K467="X",G467*'Globals'!$C$49,0))+(IF(T467="X",G467*'Globals'!$C$51,0))+(IF(L467="X",G467*'Globals'!$C$50,0))</f>
        <v>0</v>
      </c>
      <c r="AL467" s="69">
        <f>IF(J467="",G467,0)</f>
        <v>0</v>
      </c>
      <c r="AM467" s="3"/>
      <c r="AN467" s="3"/>
      <c r="AO467" s="3"/>
    </row>
    <row r="468" ht="13.65" customHeight="1">
      <c r="A468" t="s" s="32">
        <v>777</v>
      </c>
      <c r="B468" t="s" s="32">
        <v>778</v>
      </c>
      <c r="C468" s="60">
        <v>1</v>
      </c>
      <c r="D468" t="s" s="32">
        <v>184</v>
      </c>
      <c r="E468" s="60"/>
      <c r="F468" s="106"/>
      <c r="G468" s="35">
        <v>0</v>
      </c>
      <c r="H468" s="35"/>
      <c r="I468" s="16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69">
        <f>IF(M468="X",IF(D468="Weeks",C468*E468*'Globals'!$C$27,C468*E468),0)</f>
        <v>0</v>
      </c>
      <c r="Y468" s="69">
        <f>IF(Q468="X",G468,0)</f>
        <v>0</v>
      </c>
      <c r="Z468" s="69">
        <f>IF(R468="X",$G468,0)</f>
        <v>0</v>
      </c>
      <c r="AA468" s="69">
        <f>IF(S468="X",$G468,0)</f>
        <v>0</v>
      </c>
      <c r="AB468" s="69">
        <f>IF(N468="X",$G468,0)</f>
        <v>0</v>
      </c>
      <c r="AC468" s="69">
        <f>IF(O468="X",$G468,0)</f>
        <v>0</v>
      </c>
      <c r="AD468" s="69">
        <f>IF(P468="X",$G468,0)</f>
        <v>0</v>
      </c>
      <c r="AE468" s="69">
        <f>IF(K468="X",$G468,0)</f>
        <v>0</v>
      </c>
      <c r="AF468" s="69">
        <f>IF(T468="X",IF(D468="Days",C468,C468*'Globals'!$C$27)*E468,0)</f>
        <v>0</v>
      </c>
      <c r="AG468" s="69">
        <f>IF(U468="X",IF($D468="Days",$C468,$C468*'Globals'!$C$27)*$E468,0)</f>
        <v>0</v>
      </c>
      <c r="AH468" s="69">
        <f>IF(V468="X",$G468,0)</f>
        <v>0</v>
      </c>
      <c r="AI468" s="69">
        <f>IF(W468="X",$G468,0)</f>
        <v>0</v>
      </c>
      <c r="AJ468" s="69">
        <f>IF(L468="X",$G468,0)</f>
        <v>0</v>
      </c>
      <c r="AK468" s="69">
        <f>(IF(Q468="X",G468*'Globals'!$C$45,0))+(IF(N468="X",G468*'Globals'!$C$46,0))+(IF(O468="X",G468*'Globals'!$C$47,0))+(IF(K468="X",G468*'Globals'!$C$49,0))+(IF(T468="X",G468*'Globals'!$C$51,0))+(IF(L468="X",G468*'Globals'!$C$50,0))</f>
        <v>0</v>
      </c>
      <c r="AL468" s="69">
        <f>IF(J468="",G468,0)</f>
        <v>0</v>
      </c>
      <c r="AM468" s="3"/>
      <c r="AN468" s="3"/>
      <c r="AO468" s="3"/>
    </row>
    <row r="469" ht="13.65" customHeight="1">
      <c r="A469" s="107"/>
      <c r="B469" s="108"/>
      <c r="C469" s="108"/>
      <c r="D469" s="108"/>
      <c r="E469" s="108"/>
      <c r="F469" s="110"/>
      <c r="G469" s="109"/>
      <c r="H469" s="109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69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ht="13.65" customHeight="1">
      <c r="A470" s="111"/>
      <c r="B470" t="s" s="63">
        <v>779</v>
      </c>
      <c r="C470" s="64"/>
      <c r="D470" s="64"/>
      <c r="E470" s="64"/>
      <c r="F470" s="113"/>
      <c r="G470" s="108"/>
      <c r="H470" s="112">
        <v>0</v>
      </c>
      <c r="I470" s="3"/>
      <c r="J470" s="97"/>
      <c r="K470" s="98"/>
      <c r="L470" s="98"/>
      <c r="M470" s="98"/>
      <c r="N470" s="98"/>
      <c r="O470" s="98"/>
      <c r="P470" s="98"/>
      <c r="Q470" s="98"/>
      <c r="R470" s="98"/>
      <c r="S470" s="98"/>
      <c r="T470" s="98"/>
      <c r="U470" s="98"/>
      <c r="V470" s="98"/>
      <c r="W470" s="98"/>
      <c r="X470" s="98"/>
      <c r="Y470" s="98"/>
      <c r="Z470" s="98"/>
      <c r="AA470" s="98"/>
      <c r="AB470" s="98"/>
      <c r="AC470" s="98"/>
      <c r="AD470" s="98"/>
      <c r="AE470" s="98"/>
      <c r="AF470" s="98"/>
      <c r="AG470" s="98"/>
      <c r="AH470" s="98"/>
      <c r="AI470" s="98"/>
      <c r="AJ470" s="98"/>
      <c r="AK470" s="98"/>
      <c r="AL470" s="98"/>
      <c r="AM470" s="98"/>
      <c r="AN470" s="3"/>
      <c r="AO470" s="3"/>
    </row>
    <row r="471" ht="13.65" customHeight="1">
      <c r="A471" s="107"/>
      <c r="B471" s="108"/>
      <c r="C471" s="108"/>
      <c r="D471" s="108"/>
      <c r="E471" s="108"/>
      <c r="F471" s="110"/>
      <c r="G471" s="109"/>
      <c r="H471" s="109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69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ht="13.65" customHeight="1">
      <c r="A472" t="s" s="101">
        <v>92</v>
      </c>
      <c r="B472" t="s" s="101">
        <v>93</v>
      </c>
      <c r="C472" s="103"/>
      <c r="D472" s="103"/>
      <c r="E472" s="103"/>
      <c r="F472" s="104"/>
      <c r="G472" s="105"/>
      <c r="H472" s="105"/>
      <c r="I472" s="16"/>
      <c r="J472" s="97"/>
      <c r="K472" s="98"/>
      <c r="L472" s="98"/>
      <c r="M472" s="98"/>
      <c r="N472" s="98"/>
      <c r="O472" s="98"/>
      <c r="P472" s="98"/>
      <c r="Q472" s="98"/>
      <c r="R472" s="98"/>
      <c r="S472" s="98"/>
      <c r="T472" s="98"/>
      <c r="U472" s="98"/>
      <c r="V472" s="98"/>
      <c r="W472" s="98"/>
      <c r="X472" s="98"/>
      <c r="Y472" s="98"/>
      <c r="Z472" s="98"/>
      <c r="AA472" s="98"/>
      <c r="AB472" s="98"/>
      <c r="AC472" s="98"/>
      <c r="AD472" s="98"/>
      <c r="AE472" s="98"/>
      <c r="AF472" s="98"/>
      <c r="AG472" s="98"/>
      <c r="AH472" s="98"/>
      <c r="AI472" s="98"/>
      <c r="AJ472" s="98"/>
      <c r="AK472" s="98"/>
      <c r="AL472" s="98"/>
      <c r="AM472" s="98"/>
      <c r="AN472" s="3"/>
      <c r="AO472" s="3"/>
    </row>
    <row r="473" ht="13.65" customHeight="1">
      <c r="A473" s="60"/>
      <c r="B473" t="s" s="32">
        <v>301</v>
      </c>
      <c r="C473" s="116">
        <f t="shared" si="1157"/>
        <v>0.163</v>
      </c>
      <c r="D473" t="s" s="32">
        <v>302</v>
      </c>
      <c r="E473" s="60"/>
      <c r="F473" s="106">
        <f>Y473</f>
        <v>0</v>
      </c>
      <c r="G473" s="35"/>
      <c r="H473" s="35"/>
      <c r="I473" s="16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69">
        <f>SUM(Y127:Y469)</f>
        <v>0</v>
      </c>
      <c r="Z473" s="69">
        <f>SUM(Z127:Z469)</f>
        <v>0</v>
      </c>
      <c r="AA473" s="69">
        <f>SUM(AA127:AA469)</f>
        <v>0</v>
      </c>
      <c r="AB473" s="69">
        <f>SUM(AB127:AB469)</f>
        <v>0</v>
      </c>
      <c r="AC473" s="69">
        <f>SUM(AC127:AC469)</f>
        <v>0</v>
      </c>
      <c r="AD473" s="69">
        <f>SUM(AD127:AD469)</f>
        <v>0</v>
      </c>
      <c r="AE473" s="69">
        <f>SUM(AE127:AE469)</f>
        <v>0</v>
      </c>
      <c r="AF473" s="69">
        <f>SUM(AF127:AF469)</f>
        <v>0</v>
      </c>
      <c r="AG473" s="69">
        <f>SUM(AG127:AG469)</f>
        <v>0</v>
      </c>
      <c r="AH473" s="69">
        <f>SUM(AH127:AH469)</f>
        <v>0</v>
      </c>
      <c r="AI473" s="69">
        <f>SUM(AI127:AI469)</f>
        <v>0</v>
      </c>
      <c r="AJ473" s="69">
        <f>SUM(AJ127:AJ469)</f>
        <v>0</v>
      </c>
      <c r="AK473" s="69">
        <f>SUM(AK128:AK471)</f>
      </c>
      <c r="AL473" s="69">
        <f>IF(J473="",G473,0)</f>
        <v>0</v>
      </c>
      <c r="AM473" s="3"/>
      <c r="AN473" s="3"/>
      <c r="AO473" s="3"/>
    </row>
    <row r="474" ht="13.65" customHeight="1">
      <c r="A474" s="60"/>
      <c r="B474" t="s" s="32">
        <v>303</v>
      </c>
      <c r="C474" s="116"/>
      <c r="D474" t="s" s="32">
        <v>302</v>
      </c>
      <c r="E474" s="60"/>
      <c r="F474" s="106">
        <f>AA473</f>
        <v>0</v>
      </c>
      <c r="G474" s="35"/>
      <c r="H474" s="35"/>
      <c r="I474" s="16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69">
        <f>SUM(Y128:Y470)</f>
        <v>0</v>
      </c>
      <c r="Z474" s="69">
        <f>SUM(Z128:Z470)</f>
        <v>0</v>
      </c>
      <c r="AA474" s="69">
        <f>SUM(AA128:AA470)</f>
        <v>0</v>
      </c>
      <c r="AB474" s="69">
        <f>SUM(AB128:AB470)</f>
        <v>0</v>
      </c>
      <c r="AC474" s="69">
        <f>SUM(AC128:AC470)</f>
        <v>0</v>
      </c>
      <c r="AD474" s="69">
        <f>SUM(AD128:AD470)</f>
        <v>0</v>
      </c>
      <c r="AE474" s="69">
        <f>SUM(AE128:AE470)</f>
        <v>0</v>
      </c>
      <c r="AF474" s="69">
        <f>SUM(AF128:AF470)</f>
        <v>0</v>
      </c>
      <c r="AG474" s="69">
        <f>SUM(AG128:AG470)</f>
        <v>0</v>
      </c>
      <c r="AH474" s="69">
        <f>SUM(AH128:AH470)</f>
        <v>0</v>
      </c>
      <c r="AI474" s="69">
        <f>SUM(AI128:AI470)</f>
        <v>0</v>
      </c>
      <c r="AJ474" s="69">
        <f>SUM(AJ128:AJ470)</f>
        <v>0</v>
      </c>
      <c r="AK474" s="69">
        <f>SUM(AK129:AK472)</f>
      </c>
      <c r="AL474" s="69">
        <f>IF(J474="",G474,0)</f>
        <v>0</v>
      </c>
      <c r="AM474" s="3"/>
      <c r="AN474" s="3"/>
      <c r="AO474" s="3"/>
    </row>
    <row r="475" ht="13.65" customHeight="1">
      <c r="A475" s="60"/>
      <c r="B475" t="s" s="32">
        <v>305</v>
      </c>
      <c r="C475" s="116">
        <f t="shared" si="1185"/>
        <v>0.08450000000000001</v>
      </c>
      <c r="D475" t="s" s="32">
        <v>302</v>
      </c>
      <c r="E475" s="60"/>
      <c r="F475" s="106"/>
      <c r="G475" s="35"/>
      <c r="H475" s="35"/>
      <c r="I475" s="16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69"/>
      <c r="AE475" s="3"/>
      <c r="AF475" s="3"/>
      <c r="AG475" s="3"/>
      <c r="AH475" s="3"/>
      <c r="AI475" s="3"/>
      <c r="AJ475" s="3"/>
      <c r="AK475" s="3"/>
      <c r="AL475" s="69">
        <f>IF(J475="",G475,0)</f>
        <v>0</v>
      </c>
      <c r="AM475" s="3"/>
      <c r="AN475" s="3"/>
      <c r="AO475" s="3"/>
    </row>
    <row r="476" ht="13.65" customHeight="1">
      <c r="A476" s="60"/>
      <c r="B476" t="s" s="32">
        <v>306</v>
      </c>
      <c r="C476" s="116">
        <f t="shared" si="1187"/>
        <v>0.15</v>
      </c>
      <c r="D476" t="s" s="32">
        <v>302</v>
      </c>
      <c r="E476" s="60"/>
      <c r="F476" s="106"/>
      <c r="G476" s="35"/>
      <c r="H476" s="35"/>
      <c r="I476" s="16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69"/>
      <c r="AE476" s="3"/>
      <c r="AF476" s="3"/>
      <c r="AG476" s="3"/>
      <c r="AH476" s="3"/>
      <c r="AI476" s="3"/>
      <c r="AJ476" s="3"/>
      <c r="AK476" s="3"/>
      <c r="AL476" s="69">
        <f>IF(J476="",G476,0)</f>
        <v>0</v>
      </c>
      <c r="AM476" s="3"/>
      <c r="AN476" s="3"/>
      <c r="AO476" s="3"/>
    </row>
    <row r="477" ht="13.65" customHeight="1">
      <c r="A477" s="60"/>
      <c r="B477" t="s" s="32">
        <v>307</v>
      </c>
      <c r="C477" s="116">
        <f t="shared" si="1189"/>
        <v>0.02</v>
      </c>
      <c r="D477" t="s" s="32">
        <v>302</v>
      </c>
      <c r="E477" s="60"/>
      <c r="F477" s="106"/>
      <c r="G477" s="35"/>
      <c r="H477" s="35"/>
      <c r="I477" s="16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69"/>
      <c r="AE477" s="3"/>
      <c r="AF477" s="3"/>
      <c r="AG477" s="3"/>
      <c r="AH477" s="3"/>
      <c r="AI477" s="3"/>
      <c r="AJ477" s="3"/>
      <c r="AK477" s="3"/>
      <c r="AL477" s="69">
        <f>IF(J477="",G477,0)</f>
        <v>0</v>
      </c>
      <c r="AM477" s="3"/>
      <c r="AN477" s="3"/>
      <c r="AO477" s="3"/>
    </row>
    <row r="478" ht="13.65" customHeight="1">
      <c r="A478" s="60"/>
      <c r="B478" t="s" s="32">
        <v>152</v>
      </c>
      <c r="C478" s="116">
        <f t="shared" si="5234" ref="C478:C591">'Globals'!$C$49</f>
        <v>0.1</v>
      </c>
      <c r="D478" t="s" s="32">
        <v>302</v>
      </c>
      <c r="E478" s="60"/>
      <c r="F478" s="106"/>
      <c r="G478" s="35"/>
      <c r="H478" s="35"/>
      <c r="I478" s="16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69"/>
      <c r="AE478" s="3"/>
      <c r="AF478" s="3"/>
      <c r="AG478" s="3"/>
      <c r="AH478" s="3"/>
      <c r="AI478" s="3"/>
      <c r="AJ478" s="3"/>
      <c r="AK478" s="3"/>
      <c r="AL478" s="69">
        <f>IF(J478="",G478,0)</f>
        <v>0</v>
      </c>
      <c r="AM478" s="3"/>
      <c r="AN478" s="3"/>
      <c r="AO478" s="3"/>
    </row>
    <row r="479" ht="13.65" customHeight="1">
      <c r="A479" s="60"/>
      <c r="B479" t="s" s="32">
        <v>780</v>
      </c>
      <c r="C479" s="147">
        <f t="shared" si="5236" ref="C479:C593">'Globals'!$C$51</f>
        <v>0</v>
      </c>
      <c r="D479" t="s" s="32">
        <v>781</v>
      </c>
      <c r="E479" s="60"/>
      <c r="F479" s="106">
        <f>AF473</f>
        <v>0</v>
      </c>
      <c r="G479" s="35"/>
      <c r="H479" s="35"/>
      <c r="I479" s="16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69"/>
      <c r="AE479" s="3"/>
      <c r="AF479" s="3"/>
      <c r="AG479" s="3"/>
      <c r="AH479" s="3"/>
      <c r="AI479" s="3"/>
      <c r="AJ479" s="3"/>
      <c r="AK479" s="3"/>
      <c r="AL479" s="69">
        <f>IF(J479="",G479,0)</f>
        <v>0</v>
      </c>
      <c r="AM479" s="3"/>
      <c r="AN479" s="3"/>
      <c r="AO479" s="3"/>
    </row>
    <row r="480" ht="13.65" customHeight="1">
      <c r="A480" s="60"/>
      <c r="B480" t="s" s="32">
        <v>782</v>
      </c>
      <c r="C480" s="116">
        <f t="shared" si="5239" ref="C480:C594">'Globals'!$C$53</f>
        <v>0</v>
      </c>
      <c r="D480" t="s" s="32">
        <v>302</v>
      </c>
      <c r="E480" s="60"/>
      <c r="F480" s="106">
        <f>AH473</f>
        <v>0</v>
      </c>
      <c r="G480" s="35"/>
      <c r="H480" s="35"/>
      <c r="I480" s="16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69"/>
      <c r="AE480" s="3"/>
      <c r="AF480" s="3"/>
      <c r="AG480" s="3"/>
      <c r="AH480" s="3"/>
      <c r="AI480" s="3"/>
      <c r="AJ480" s="3"/>
      <c r="AK480" s="3"/>
      <c r="AL480" s="69">
        <f>IF(J480="",G480,0)</f>
        <v>0</v>
      </c>
      <c r="AM480" s="3"/>
      <c r="AN480" s="3"/>
      <c r="AO480" s="3"/>
    </row>
    <row r="481" ht="13.65" customHeight="1">
      <c r="A481" s="60"/>
      <c r="B481" t="s" s="32">
        <v>783</v>
      </c>
      <c r="C481" s="148">
        <f>'Globals'!$C$52</f>
        <v>0</v>
      </c>
      <c r="D481" t="s" s="32">
        <v>784</v>
      </c>
      <c r="E481" s="60"/>
      <c r="F481" s="106">
        <f>(AG473*12)</f>
        <v>0</v>
      </c>
      <c r="G481" s="35"/>
      <c r="H481" s="35"/>
      <c r="I481" s="16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69"/>
      <c r="AE481" s="3"/>
      <c r="AF481" s="3"/>
      <c r="AG481" s="3"/>
      <c r="AH481" s="3"/>
      <c r="AI481" s="3"/>
      <c r="AJ481" s="3"/>
      <c r="AK481" s="3"/>
      <c r="AL481" s="69">
        <f>IF(J481="",G481,0)</f>
        <v>0</v>
      </c>
      <c r="AM481" s="3"/>
      <c r="AN481" s="3"/>
      <c r="AO481" s="3"/>
    </row>
    <row r="482" ht="13.65" customHeight="1">
      <c r="A482" s="60"/>
      <c r="B482" t="s" s="32">
        <v>785</v>
      </c>
      <c r="C482" s="116">
        <f>'Globals'!$C$54</f>
        <v>0</v>
      </c>
      <c r="D482" t="s" s="32">
        <v>302</v>
      </c>
      <c r="E482" s="60"/>
      <c r="F482" s="106">
        <f>(AI473)</f>
        <v>0</v>
      </c>
      <c r="G482" s="35"/>
      <c r="H482" s="35"/>
      <c r="I482" s="16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69"/>
      <c r="AE482" s="3"/>
      <c r="AF482" s="3"/>
      <c r="AG482" s="3"/>
      <c r="AH482" s="3"/>
      <c r="AI482" s="3"/>
      <c r="AJ482" s="3"/>
      <c r="AK482" s="3"/>
      <c r="AL482" s="69">
        <f>IF(J482="",G482,0)</f>
        <v>0</v>
      </c>
      <c r="AM482" s="3"/>
      <c r="AN482" s="3"/>
      <c r="AO482" s="3"/>
    </row>
    <row r="483" ht="13.65" customHeight="1">
      <c r="A483" s="60"/>
      <c r="B483" t="s" s="32">
        <v>786</v>
      </c>
      <c r="C483" s="116">
        <f>'Globals'!$C$50</f>
        <v>0.075</v>
      </c>
      <c r="D483" t="s" s="32">
        <v>302</v>
      </c>
      <c r="E483" s="60"/>
      <c r="F483" s="106">
        <f>AJ473</f>
        <v>0</v>
      </c>
      <c r="G483" s="35"/>
      <c r="H483" s="35"/>
      <c r="I483" s="16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69"/>
      <c r="AE483" s="3"/>
      <c r="AF483" s="3"/>
      <c r="AG483" s="3"/>
      <c r="AH483" s="3"/>
      <c r="AI483" s="3"/>
      <c r="AJ483" s="3"/>
      <c r="AK483" s="3"/>
      <c r="AL483" s="69">
        <f>IF(J483="",G483,0)</f>
        <v>0</v>
      </c>
      <c r="AM483" s="3"/>
      <c r="AN483" s="3"/>
      <c r="AO483" s="3"/>
    </row>
    <row r="484" ht="13.65" customHeight="1">
      <c r="A484" s="107"/>
      <c r="B484" t="s" s="118">
        <v>308</v>
      </c>
      <c r="C484" s="108"/>
      <c r="D484" s="108"/>
      <c r="E484" s="108"/>
      <c r="F484" s="110"/>
      <c r="G484" s="108"/>
      <c r="H484" s="109">
        <f>SUM(G473:G483)</f>
        <v>0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69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149"/>
    </row>
    <row r="485" ht="14.15" customHeight="1">
      <c r="A485" s="120"/>
      <c r="B485" s="121"/>
      <c r="C485" s="121"/>
      <c r="D485" s="121"/>
      <c r="E485" s="121"/>
      <c r="F485" s="122"/>
      <c r="G485" s="123"/>
      <c r="H485" s="12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69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ht="14.65" customHeight="1">
      <c r="A486" s="41"/>
      <c r="B486" t="s" s="42">
        <v>94</v>
      </c>
      <c r="C486" s="124"/>
      <c r="D486" s="124"/>
      <c r="E486" s="124"/>
      <c r="F486" s="125"/>
      <c r="G486" s="43"/>
      <c r="H486" s="43">
        <f>SUM(G126:G484)</f>
        <v>0</v>
      </c>
      <c r="I486" s="3"/>
      <c r="J486" s="97"/>
      <c r="K486" s="98"/>
      <c r="L486" s="98"/>
      <c r="M486" s="98"/>
      <c r="N486" s="98"/>
      <c r="O486" s="98"/>
      <c r="P486" s="98"/>
      <c r="Q486" s="98"/>
      <c r="R486" s="98"/>
      <c r="S486" s="98"/>
      <c r="T486" s="98"/>
      <c r="U486" s="98"/>
      <c r="V486" s="98"/>
      <c r="W486" s="98"/>
      <c r="X486" s="98"/>
      <c r="Y486" s="98"/>
      <c r="Z486" s="98"/>
      <c r="AA486" s="98"/>
      <c r="AB486" s="98"/>
      <c r="AC486" s="98"/>
      <c r="AD486" s="98"/>
      <c r="AE486" s="98"/>
      <c r="AF486" s="98"/>
      <c r="AG486" s="98"/>
      <c r="AH486" s="98"/>
      <c r="AI486" s="98"/>
      <c r="AJ486" s="98"/>
      <c r="AK486" s="98"/>
      <c r="AL486" s="98"/>
      <c r="AM486" s="98"/>
      <c r="AN486" s="3"/>
      <c r="AO486" s="3"/>
    </row>
    <row r="487" ht="14.15" customHeight="1">
      <c r="A487" s="150"/>
      <c r="B487" t="s" s="151">
        <v>787</v>
      </c>
      <c r="C487" s="150"/>
      <c r="D487" s="150"/>
      <c r="E487" s="150"/>
      <c r="F487" s="152"/>
      <c r="G487" s="153"/>
      <c r="H487" s="153">
        <f>H124</f>
        <v>0</v>
      </c>
      <c r="I487" s="16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69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ht="13.65" customHeight="1">
      <c r="A488" s="60"/>
      <c r="B488" t="s" s="32">
        <v>788</v>
      </c>
      <c r="C488" s="60"/>
      <c r="D488" s="60"/>
      <c r="E488" s="60"/>
      <c r="F488" s="106"/>
      <c r="G488" s="62"/>
      <c r="H488" s="62">
        <f>H486</f>
        <v>0</v>
      </c>
      <c r="I488" s="16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69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ht="13.65" customHeight="1">
      <c r="A489" s="111"/>
      <c r="B489" t="s" s="63">
        <v>95</v>
      </c>
      <c r="C489" s="64"/>
      <c r="D489" s="64"/>
      <c r="E489" s="64"/>
      <c r="F489" s="113"/>
      <c r="G489" s="65"/>
      <c r="H489" s="154">
        <f>SUM(H487:H488)</f>
        <v>0</v>
      </c>
      <c r="I489" s="16"/>
      <c r="J489" s="97"/>
      <c r="K489" s="98"/>
      <c r="L489" s="98"/>
      <c r="M489" s="98"/>
      <c r="N489" s="98"/>
      <c r="O489" s="98"/>
      <c r="P489" s="98"/>
      <c r="Q489" s="98"/>
      <c r="R489" s="98"/>
      <c r="S489" s="98"/>
      <c r="T489" s="98"/>
      <c r="U489" s="98"/>
      <c r="V489" s="98"/>
      <c r="W489" s="98"/>
      <c r="X489" s="98"/>
      <c r="Y489" s="98"/>
      <c r="Z489" s="98"/>
      <c r="AA489" s="98"/>
      <c r="AB489" s="98"/>
      <c r="AC489" s="98"/>
      <c r="AD489" s="98"/>
      <c r="AE489" s="98"/>
      <c r="AF489" s="98"/>
      <c r="AG489" s="98"/>
      <c r="AH489" s="98"/>
      <c r="AI489" s="98"/>
      <c r="AJ489" s="98"/>
      <c r="AK489" s="98"/>
      <c r="AL489" s="98"/>
      <c r="AM489" s="98"/>
      <c r="AN489" s="3"/>
      <c r="AO489" s="3"/>
    </row>
    <row r="490" ht="13.65" customHeight="1">
      <c r="A490" s="14"/>
      <c r="B490" s="14"/>
      <c r="C490" s="14"/>
      <c r="D490" s="14"/>
      <c r="E490" s="14"/>
      <c r="F490" s="155"/>
      <c r="G490" s="156"/>
      <c r="H490" s="156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69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ht="14.6" customHeight="1">
      <c r="A491" t="s" s="10">
        <v>96</v>
      </c>
      <c r="B491" s="58"/>
      <c r="C491" s="58"/>
      <c r="D491" s="58"/>
      <c r="E491" s="58"/>
      <c r="F491" s="157"/>
      <c r="G491" s="58"/>
      <c r="H491" s="58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69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ht="13.65" customHeight="1">
      <c r="A492" t="s" s="101">
        <v>97</v>
      </c>
      <c r="B492" t="s" s="101">
        <v>789</v>
      </c>
      <c r="C492" s="103"/>
      <c r="D492" s="103"/>
      <c r="E492" s="103"/>
      <c r="F492" s="104"/>
      <c r="G492" s="105"/>
      <c r="H492" s="105"/>
      <c r="I492" s="16"/>
      <c r="J492" s="97"/>
      <c r="K492" s="98"/>
      <c r="L492" s="98"/>
      <c r="M492" s="98"/>
      <c r="N492" s="98"/>
      <c r="O492" s="98"/>
      <c r="P492" s="98"/>
      <c r="Q492" s="98"/>
      <c r="R492" s="98"/>
      <c r="S492" s="98"/>
      <c r="T492" s="98"/>
      <c r="U492" s="98"/>
      <c r="V492" s="98"/>
      <c r="W492" s="98"/>
      <c r="X492" s="98"/>
      <c r="Y492" s="98"/>
      <c r="Z492" s="98"/>
      <c r="AA492" s="98"/>
      <c r="AB492" s="98"/>
      <c r="AC492" s="98"/>
      <c r="AD492" s="98"/>
      <c r="AE492" s="98"/>
      <c r="AF492" s="98"/>
      <c r="AG492" s="98"/>
      <c r="AH492" s="98"/>
      <c r="AI492" s="98"/>
      <c r="AJ492" s="98"/>
      <c r="AK492" s="98"/>
      <c r="AL492" s="98"/>
      <c r="AM492" s="98"/>
      <c r="AN492" s="3"/>
      <c r="AO492" s="3"/>
    </row>
    <row r="493" ht="13.65" customHeight="1">
      <c r="A493" t="s" s="32">
        <v>790</v>
      </c>
      <c r="B493" t="s" s="32">
        <v>791</v>
      </c>
      <c r="C493" s="60"/>
      <c r="D493" t="s" s="32">
        <v>222</v>
      </c>
      <c r="E493" s="60"/>
      <c r="F493" s="106">
        <v>0</v>
      </c>
      <c r="G493" s="35">
        <v>0</v>
      </c>
      <c r="H493" s="35"/>
      <c r="I493" s="16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69">
        <f>IF(Q493="X",G493,0)</f>
        <v>0</v>
      </c>
      <c r="Z493" s="69">
        <f>IF(R493="X",$G493,0)</f>
        <v>0</v>
      </c>
      <c r="AA493" s="69">
        <f>IF(S493="X",$G493,0)</f>
        <v>0</v>
      </c>
      <c r="AB493" s="69">
        <f>IF(N493="X",$G493,0)</f>
        <v>0</v>
      </c>
      <c r="AC493" s="69">
        <f>IF(O493="X",$G493,0)</f>
        <v>0</v>
      </c>
      <c r="AD493" s="69">
        <f>IF(P493="X",$G493,0)</f>
        <v>0</v>
      </c>
      <c r="AE493" s="69">
        <f>IF(K493="X",$G493,0)</f>
        <v>0</v>
      </c>
      <c r="AF493" s="69">
        <f>IF(T493="X",IF(D493="Days",C493,C493*'Globals'!$C$27)*E493,0)</f>
        <v>0</v>
      </c>
      <c r="AG493" s="69">
        <f>IF(U493="X",IF($D493="Days",$C493,$C493*'Globals'!$C$27)*$E493,0)</f>
        <v>0</v>
      </c>
      <c r="AH493" s="69">
        <f>IF(V493="X",$G493,0)</f>
        <v>0</v>
      </c>
      <c r="AI493" s="69">
        <f>IF(W493="X",$G493,0)</f>
        <v>0</v>
      </c>
      <c r="AJ493" s="69">
        <f>IF(L493="X",$G493,0)</f>
        <v>0</v>
      </c>
      <c r="AK493" s="69">
        <f>(IF(Q493="X",G493*'Globals'!$C$45,0))+(IF(N493="X",G493*'Globals'!$C$46,0))+(IF(O493="X",G493*'Globals'!$C$47,0))+(IF(K493="X",G493*'Globals'!$C$49,0))+(IF(T493="X",G493*'Globals'!$C$51,0))+(IF(L493="X",G493*'Globals'!$C$50,0))</f>
        <v>0</v>
      </c>
      <c r="AL493" s="69">
        <f>IF(J493="",G493,0)</f>
        <v>0</v>
      </c>
      <c r="AM493" s="3"/>
      <c r="AN493" s="3"/>
      <c r="AO493" s="3"/>
    </row>
    <row r="494" ht="13.65" customHeight="1">
      <c r="A494" t="s" s="32">
        <v>792</v>
      </c>
      <c r="B494" t="s" s="32">
        <v>793</v>
      </c>
      <c r="C494" s="60"/>
      <c r="D494" t="s" s="32">
        <v>222</v>
      </c>
      <c r="E494" s="60"/>
      <c r="F494" s="106"/>
      <c r="G494" s="35"/>
      <c r="H494" s="35"/>
      <c r="I494" s="16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69">
        <f>IF(Q494="X",G494,0)</f>
        <v>0</v>
      </c>
      <c r="Z494" s="69">
        <f>IF(R494="X",$G494,0)</f>
        <v>0</v>
      </c>
      <c r="AA494" s="69">
        <f>IF(S494="X",$G494,0)</f>
        <v>0</v>
      </c>
      <c r="AB494" s="69">
        <f>IF(N494="X",$G494,0)</f>
        <v>0</v>
      </c>
      <c r="AC494" s="69">
        <f>IF(O494="X",$G494,0)</f>
        <v>0</v>
      </c>
      <c r="AD494" s="69">
        <f>IF(P494="X",$G494,0)</f>
        <v>0</v>
      </c>
      <c r="AE494" s="69">
        <f>IF(K494="X",$G494,0)</f>
        <v>0</v>
      </c>
      <c r="AF494" s="69">
        <f>IF(T494="X",IF(D494="Days",C494,C494*'Globals'!$C$27)*E494,0)</f>
        <v>0</v>
      </c>
      <c r="AG494" s="69">
        <f>IF(U494="X",IF($D494="Days",$C494,$C494*'Globals'!$C$27)*$E494,0)</f>
        <v>0</v>
      </c>
      <c r="AH494" s="69">
        <f>IF(V494="X",$G494,0)</f>
        <v>0</v>
      </c>
      <c r="AI494" s="69">
        <f>IF(W494="X",$G494,0)</f>
        <v>0</v>
      </c>
      <c r="AJ494" s="69">
        <f>IF(L494="X",$G494,0)</f>
        <v>0</v>
      </c>
      <c r="AK494" s="69">
        <f>(IF(Q494="X",G494*'Globals'!$C$45,0))+(IF(N494="X",G494*'Globals'!$C$46,0))+(IF(O494="X",G494*'Globals'!$C$47,0))+(IF(K494="X",G494*'Globals'!$C$49,0))+(IF(T494="X",G494*'Globals'!$C$51,0))+(IF(L494="X",G494*'Globals'!$C$50,0))</f>
        <v>0</v>
      </c>
      <c r="AL494" s="69">
        <f>IF(J494="",G494,0)</f>
        <v>0</v>
      </c>
      <c r="AM494" s="3"/>
      <c r="AN494" s="3"/>
      <c r="AO494" s="3"/>
    </row>
    <row r="495" ht="13.65" customHeight="1">
      <c r="A495" t="s" s="32">
        <v>794</v>
      </c>
      <c r="B495" t="s" s="32">
        <v>795</v>
      </c>
      <c r="C495" s="60"/>
      <c r="D495" t="s" s="32">
        <v>184</v>
      </c>
      <c r="E495" s="60"/>
      <c r="F495" s="106">
        <v>0</v>
      </c>
      <c r="G495" s="35"/>
      <c r="H495" s="35"/>
      <c r="I495" s="16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69">
        <f>IF(Q495="X",G495,0)</f>
        <v>0</v>
      </c>
      <c r="Z495" s="69">
        <f>IF(R495="X",$G495,0)</f>
        <v>0</v>
      </c>
      <c r="AA495" s="69">
        <f>IF(S495="X",$G495,0)</f>
        <v>0</v>
      </c>
      <c r="AB495" s="69">
        <f>IF(N495="X",$G495,0)</f>
        <v>0</v>
      </c>
      <c r="AC495" s="69">
        <f>IF(O495="X",$G495,0)</f>
        <v>0</v>
      </c>
      <c r="AD495" s="69">
        <f>IF(P495="X",$G495,0)</f>
        <v>0</v>
      </c>
      <c r="AE495" s="69">
        <f>IF(K495="X",$G495,0)</f>
        <v>0</v>
      </c>
      <c r="AF495" s="69">
        <f>IF(T495="X",IF(D495="Days",C495,C495*'Globals'!$C$27)*E495,0)</f>
        <v>0</v>
      </c>
      <c r="AG495" s="69">
        <f>IF(U495="X",IF($D495="Days",$C495,$C495*'Globals'!$C$27)*$E495,0)</f>
        <v>0</v>
      </c>
      <c r="AH495" s="69">
        <f>IF(V495="X",$G495,0)</f>
        <v>0</v>
      </c>
      <c r="AI495" s="69">
        <f>IF(W495="X",$G495,0)</f>
        <v>0</v>
      </c>
      <c r="AJ495" s="69">
        <f>IF(L495="X",$G495,0)</f>
        <v>0</v>
      </c>
      <c r="AK495" s="69">
        <f>(IF(Q495="X",G495*'Globals'!$C$45,0))+(IF(N495="X",G495*'Globals'!$C$46,0))+(IF(O495="X",G495*'Globals'!$C$47,0))+(IF(K495="X",G495*'Globals'!$C$49,0))+(IF(T495="X",G495*'Globals'!$C$51,0))+(IF(L495="X",G495*'Globals'!$C$50,0))</f>
        <v>0</v>
      </c>
      <c r="AL495" s="69">
        <f>IF(J495="",G495,0)</f>
        <v>0</v>
      </c>
      <c r="AM495" s="3"/>
      <c r="AN495" s="3"/>
      <c r="AO495" s="3"/>
    </row>
    <row r="496" ht="13.65" customHeight="1">
      <c r="A496" t="s" s="32">
        <v>796</v>
      </c>
      <c r="B496" t="s" s="32">
        <v>797</v>
      </c>
      <c r="C496" s="60"/>
      <c r="D496" t="s" s="32">
        <v>228</v>
      </c>
      <c r="E496" s="60"/>
      <c r="F496" s="106">
        <v>0</v>
      </c>
      <c r="G496" s="35"/>
      <c r="H496" s="35"/>
      <c r="I496" s="16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69">
        <f>IF(Q496="X",G496,0)</f>
        <v>0</v>
      </c>
      <c r="Z496" s="69">
        <f>IF(R496="X",$G496,0)</f>
        <v>0</v>
      </c>
      <c r="AA496" s="69">
        <f>IF(S496="X",$G496,0)</f>
        <v>0</v>
      </c>
      <c r="AB496" s="69">
        <f>IF(N496="X",$G496,0)</f>
        <v>0</v>
      </c>
      <c r="AC496" s="69">
        <f>IF(O496="X",$G496,0)</f>
        <v>0</v>
      </c>
      <c r="AD496" s="69">
        <f>IF(P496="X",$G496,0)</f>
        <v>0</v>
      </c>
      <c r="AE496" s="69">
        <f>IF(K496="X",$G496,0)</f>
        <v>0</v>
      </c>
      <c r="AF496" s="69">
        <f>IF(T496="X",IF(D496="Days",C496,C496*'Globals'!$C$27)*E496,0)</f>
        <v>0</v>
      </c>
      <c r="AG496" s="69">
        <f>IF(U496="X",IF($D496="Days",$C496,$C496*'Globals'!$C$27)*$E496,0)</f>
        <v>0</v>
      </c>
      <c r="AH496" s="69">
        <f>IF(V496="X",$G496,0)</f>
        <v>0</v>
      </c>
      <c r="AI496" s="69">
        <f>IF(W496="X",$G496,0)</f>
        <v>0</v>
      </c>
      <c r="AJ496" s="69">
        <f>IF(L496="X",$G496,0)</f>
        <v>0</v>
      </c>
      <c r="AK496" s="69">
        <f>(IF(Q496="X",G496*'Globals'!$C$45,0))+(IF(N496="X",G496*'Globals'!$C$46,0))+(IF(O496="X",G496*'Globals'!$C$47,0))+(IF(K496="X",G496*'Globals'!$C$49,0))+(IF(T496="X",G496*'Globals'!$C$51,0))+(IF(L496="X",G496*'Globals'!$C$50,0))</f>
        <v>0</v>
      </c>
      <c r="AL496" s="69">
        <f>IF(J496="",G496,0)</f>
        <v>0</v>
      </c>
      <c r="AM496" s="3"/>
      <c r="AN496" s="3"/>
      <c r="AO496" s="3"/>
    </row>
    <row r="497" ht="13.65" customHeight="1">
      <c r="A497" t="s" s="32">
        <v>798</v>
      </c>
      <c r="B497" t="s" s="32">
        <v>799</v>
      </c>
      <c r="C497" s="60"/>
      <c r="D497" t="s" s="32">
        <v>184</v>
      </c>
      <c r="E497" s="60"/>
      <c r="F497" s="106">
        <v>0</v>
      </c>
      <c r="G497" s="35">
        <v>0</v>
      </c>
      <c r="H497" s="35"/>
      <c r="I497" s="16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69">
        <f>IF(Q497="X",G497,0)</f>
        <v>0</v>
      </c>
      <c r="Z497" s="69">
        <f>IF(R497="X",$G497,0)</f>
        <v>0</v>
      </c>
      <c r="AA497" s="69">
        <f>IF(S497="X",$G497,0)</f>
        <v>0</v>
      </c>
      <c r="AB497" s="69">
        <f>IF(N497="X",$G497,0)</f>
        <v>0</v>
      </c>
      <c r="AC497" s="69">
        <f>IF(O497="X",$G497,0)</f>
        <v>0</v>
      </c>
      <c r="AD497" s="69">
        <f>IF(P497="X",$G497,0)</f>
        <v>0</v>
      </c>
      <c r="AE497" s="69">
        <f>IF(K497="X",$G497,0)</f>
        <v>0</v>
      </c>
      <c r="AF497" s="69">
        <f>IF(T497="X",IF(D497="Days",C497,C497*'Globals'!$C$27)*E497,0)</f>
        <v>0</v>
      </c>
      <c r="AG497" s="69">
        <f>IF(U497="X",IF($D497="Days",$C497,$C497*'Globals'!$C$27)*$E497,0)</f>
        <v>0</v>
      </c>
      <c r="AH497" s="69">
        <f>IF(V497="X",$G497,0)</f>
        <v>0</v>
      </c>
      <c r="AI497" s="69">
        <f>IF(W497="X",$G497,0)</f>
        <v>0</v>
      </c>
      <c r="AJ497" s="69">
        <f>IF(L497="X",$G497,0)</f>
        <v>0</v>
      </c>
      <c r="AK497" s="69">
        <f>(IF(Q497="X",G497*'Globals'!$C$45,0))+(IF(N497="X",G497*'Globals'!$C$46,0))+(IF(O497="X",G497*'Globals'!$C$47,0))+(IF(K497="X",G497*'Globals'!$C$49,0))+(IF(T497="X",G497*'Globals'!$C$51,0))+(IF(L497="X",G497*'Globals'!$C$50,0))</f>
        <v>0</v>
      </c>
      <c r="AL497" s="69">
        <f>IF(J497="",G497,0)</f>
        <v>0</v>
      </c>
      <c r="AM497" s="3"/>
      <c r="AN497" s="3"/>
      <c r="AO497" s="3"/>
    </row>
    <row r="498" ht="13.65" customHeight="1">
      <c r="A498" t="s" s="32">
        <v>800</v>
      </c>
      <c r="B498" t="s" s="32">
        <v>801</v>
      </c>
      <c r="C498" s="60"/>
      <c r="D498" t="s" s="32">
        <v>184</v>
      </c>
      <c r="E498" s="60"/>
      <c r="F498" s="106"/>
      <c r="G498" s="35"/>
      <c r="H498" s="35"/>
      <c r="I498" s="16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69">
        <f>IF(Q498="X",G498,0)</f>
        <v>0</v>
      </c>
      <c r="Z498" s="69">
        <f>IF(R498="X",$G498,0)</f>
        <v>0</v>
      </c>
      <c r="AA498" s="69">
        <f>IF(S498="X",$G498,0)</f>
        <v>0</v>
      </c>
      <c r="AB498" s="69">
        <f>IF(N498="X",$G498,0)</f>
        <v>0</v>
      </c>
      <c r="AC498" s="69">
        <f>IF(O498="X",$G498,0)</f>
        <v>0</v>
      </c>
      <c r="AD498" s="69">
        <f>IF(P498="X",$G498,0)</f>
        <v>0</v>
      </c>
      <c r="AE498" s="69">
        <f>IF(K498="X",$G498,0)</f>
        <v>0</v>
      </c>
      <c r="AF498" s="69">
        <f>IF(T498="X",IF(D498="Days",C498,C498*'Globals'!$C$27)*E498,0)</f>
        <v>0</v>
      </c>
      <c r="AG498" s="69">
        <f>IF(U498="X",IF($D498="Days",$C498,$C498*'Globals'!$C$27)*$E498,0)</f>
        <v>0</v>
      </c>
      <c r="AH498" s="69">
        <f>IF(V498="X",$G498,0)</f>
        <v>0</v>
      </c>
      <c r="AI498" s="69">
        <f>IF(W498="X",$G498,0)</f>
        <v>0</v>
      </c>
      <c r="AJ498" s="69">
        <f>IF(L498="X",$G498,0)</f>
        <v>0</v>
      </c>
      <c r="AK498" s="69">
        <f>(IF(Q498="X",G498*'Globals'!$C$45,0))+(IF(N498="X",G498*'Globals'!$C$46,0))+(IF(O498="X",G498*'Globals'!$C$47,0))+(IF(K498="X",G498*'Globals'!$C$49,0))+(IF(T498="X",G498*'Globals'!$C$51,0))+(IF(L498="X",G498*'Globals'!$C$50,0))</f>
        <v>0</v>
      </c>
      <c r="AL498" s="69">
        <f>IF(J498="",G498,0)</f>
        <v>0</v>
      </c>
      <c r="AM498" s="3"/>
      <c r="AN498" s="3"/>
      <c r="AO498" s="3"/>
    </row>
    <row r="499" ht="13.65" customHeight="1">
      <c r="A499" t="s" s="32">
        <v>802</v>
      </c>
      <c r="B499" t="s" s="32">
        <v>803</v>
      </c>
      <c r="C499" s="60"/>
      <c r="D499" t="s" s="32">
        <v>184</v>
      </c>
      <c r="E499" s="60"/>
      <c r="F499" s="106"/>
      <c r="G499" s="35"/>
      <c r="H499" s="35"/>
      <c r="I499" s="16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69">
        <f>IF(Q499="X",G499,0)</f>
        <v>0</v>
      </c>
      <c r="Z499" s="69">
        <f>IF(R499="X",$G499,0)</f>
        <v>0</v>
      </c>
      <c r="AA499" s="69">
        <f>IF(S499="X",$G499,0)</f>
        <v>0</v>
      </c>
      <c r="AB499" s="69">
        <f>IF(N499="X",$G499,0)</f>
        <v>0</v>
      </c>
      <c r="AC499" s="69">
        <f>IF(O499="X",$G499,0)</f>
        <v>0</v>
      </c>
      <c r="AD499" s="69">
        <f>IF(P499="X",$G499,0)</f>
        <v>0</v>
      </c>
      <c r="AE499" s="69">
        <f>IF(K499="X",$G499,0)</f>
        <v>0</v>
      </c>
      <c r="AF499" s="69">
        <f>IF(T499="X",IF(D499="Days",C499,C499*'Globals'!$C$27)*E499,0)</f>
        <v>0</v>
      </c>
      <c r="AG499" s="69">
        <f>IF(U499="X",IF($D499="Days",$C499,$C499*'Globals'!$C$27)*$E499,0)</f>
        <v>0</v>
      </c>
      <c r="AH499" s="69">
        <f>IF(V499="X",$G499,0)</f>
        <v>0</v>
      </c>
      <c r="AI499" s="69">
        <f>IF(W499="X",$G499,0)</f>
        <v>0</v>
      </c>
      <c r="AJ499" s="69">
        <f>IF(L499="X",$G499,0)</f>
        <v>0</v>
      </c>
      <c r="AK499" s="69">
        <f>(IF(Q499="X",G499*'Globals'!$C$45,0))+(IF(N499="X",G499*'Globals'!$C$46,0))+(IF(O499="X",G499*'Globals'!$C$47,0))+(IF(K499="X",G499*'Globals'!$C$49,0))+(IF(T499="X",G499*'Globals'!$C$51,0))+(IF(L499="X",G499*'Globals'!$C$50,0))</f>
        <v>0</v>
      </c>
      <c r="AL499" s="69">
        <f>IF(J499="",G499,0)</f>
        <v>0</v>
      </c>
      <c r="AM499" s="3"/>
      <c r="AN499" s="3"/>
      <c r="AO499" s="3"/>
    </row>
    <row r="500" ht="13.65" customHeight="1">
      <c r="A500" t="s" s="32">
        <v>804</v>
      </c>
      <c r="B500" t="s" s="32">
        <v>805</v>
      </c>
      <c r="C500" s="60"/>
      <c r="D500" t="s" s="32">
        <v>228</v>
      </c>
      <c r="E500" s="60"/>
      <c r="F500" s="106"/>
      <c r="G500" s="35"/>
      <c r="H500" s="35"/>
      <c r="I500" s="16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69">
        <f>IF(Q500="X",G500,0)</f>
        <v>0</v>
      </c>
      <c r="Z500" s="69">
        <f>IF(R500="X",$G500,0)</f>
        <v>0</v>
      </c>
      <c r="AA500" s="69">
        <f>IF(S500="X",$G500,0)</f>
        <v>0</v>
      </c>
      <c r="AB500" s="69">
        <f>IF(N500="X",$G500,0)</f>
        <v>0</v>
      </c>
      <c r="AC500" s="69">
        <f>IF(O500="X",$G500,0)</f>
        <v>0</v>
      </c>
      <c r="AD500" s="69">
        <f>IF(P500="X",$G500,0)</f>
        <v>0</v>
      </c>
      <c r="AE500" s="69">
        <f>IF(K500="X",$G500,0)</f>
        <v>0</v>
      </c>
      <c r="AF500" s="69">
        <f>IF(T500="X",IF(D500="Days",C500,C500*'Globals'!$C$27)*E500,0)</f>
        <v>0</v>
      </c>
      <c r="AG500" s="69">
        <f>IF(U500="X",IF($D500="Days",$C500,$C500*'Globals'!$C$27)*$E500,0)</f>
        <v>0</v>
      </c>
      <c r="AH500" s="69">
        <f>IF(V500="X",$G500,0)</f>
        <v>0</v>
      </c>
      <c r="AI500" s="69">
        <f>IF(W500="X",$G500,0)</f>
        <v>0</v>
      </c>
      <c r="AJ500" s="69">
        <f>IF(L500="X",$G500,0)</f>
        <v>0</v>
      </c>
      <c r="AK500" s="69">
        <f>(IF(Q500="X",G500*'Globals'!$C$45,0))+(IF(N500="X",G500*'Globals'!$C$46,0))+(IF(O500="X",G500*'Globals'!$C$47,0))+(IF(K500="X",G500*'Globals'!$C$49,0))+(IF(T500="X",G500*'Globals'!$C$51,0))+(IF(L500="X",G500*'Globals'!$C$50,0))</f>
        <v>0</v>
      </c>
      <c r="AL500" s="69">
        <f>IF(J500="",G500,0)</f>
        <v>0</v>
      </c>
      <c r="AM500" s="3"/>
      <c r="AN500" t="s" s="8">
        <v>806</v>
      </c>
      <c r="AO500" s="3"/>
    </row>
    <row r="501" ht="13.65" customHeight="1">
      <c r="A501" t="s" s="32">
        <v>807</v>
      </c>
      <c r="B501" t="s" s="32">
        <v>345</v>
      </c>
      <c r="C501" s="60"/>
      <c r="D501" t="s" s="32">
        <v>184</v>
      </c>
      <c r="E501" s="60"/>
      <c r="F501" s="106"/>
      <c r="G501" s="35"/>
      <c r="H501" s="35"/>
      <c r="I501" s="16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69">
        <f>IF(Q501="X",G501,0)</f>
        <v>0</v>
      </c>
      <c r="Z501" s="69">
        <f>IF(R501="X",$G501,0)</f>
        <v>0</v>
      </c>
      <c r="AA501" s="69">
        <f>IF(S501="X",$G501,0)</f>
        <v>0</v>
      </c>
      <c r="AB501" s="69">
        <f>IF(N501="X",$G501,0)</f>
        <v>0</v>
      </c>
      <c r="AC501" s="69">
        <f>IF(O501="X",$G501,0)</f>
        <v>0</v>
      </c>
      <c r="AD501" s="69">
        <f>IF(P501="X",$G501,0)</f>
        <v>0</v>
      </c>
      <c r="AE501" s="69">
        <f>IF(K501="X",$G501,0)</f>
        <v>0</v>
      </c>
      <c r="AF501" s="69">
        <f>IF(T501="X",IF(D501="Days",C501,C501*'Globals'!$C$27)*E501,0)</f>
        <v>0</v>
      </c>
      <c r="AG501" s="69">
        <f>IF(U501="X",IF($D501="Days",$C501,$C501*'Globals'!$C$27)*$E501,0)</f>
        <v>0</v>
      </c>
      <c r="AH501" s="69">
        <f>IF(V501="X",$G501,0)</f>
        <v>0</v>
      </c>
      <c r="AI501" s="69">
        <f>IF(W501="X",$G501,0)</f>
        <v>0</v>
      </c>
      <c r="AJ501" s="69">
        <f>IF(L501="X",$G501,0)</f>
        <v>0</v>
      </c>
      <c r="AK501" s="69">
        <f>(IF(Q501="X",G501*'Globals'!$C$45,0))+(IF(N501="X",G501*'Globals'!$C$46,0))+(IF(O501="X",G501*'Globals'!$C$47,0))+(IF(K501="X",G501*'Globals'!$C$49,0))+(IF(T501="X",G501*'Globals'!$C$51,0))+(IF(L501="X",G501*'Globals'!$C$50,0))</f>
        <v>0</v>
      </c>
      <c r="AL501" s="69">
        <f>IF(J501="",G501,0)</f>
        <v>0</v>
      </c>
      <c r="AM501" s="3"/>
      <c r="AN501" s="3"/>
      <c r="AO501" s="3"/>
    </row>
    <row r="502" ht="13.65" customHeight="1">
      <c r="A502" s="107"/>
      <c r="B502" s="108"/>
      <c r="C502" s="108"/>
      <c r="D502" s="158"/>
      <c r="E502" s="108"/>
      <c r="F502" s="110"/>
      <c r="G502" s="109"/>
      <c r="H502" s="109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69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ht="13.65" customHeight="1">
      <c r="A503" s="111"/>
      <c r="B503" t="s" s="63">
        <v>808</v>
      </c>
      <c r="C503" s="64"/>
      <c r="D503" s="64"/>
      <c r="E503" s="64"/>
      <c r="F503" s="113"/>
      <c r="G503" s="113"/>
      <c r="H503" s="112">
        <f>SUM(G493:G502)</f>
        <v>0</v>
      </c>
      <c r="I503" s="3"/>
      <c r="J503" s="97"/>
      <c r="K503" s="98"/>
      <c r="L503" s="98"/>
      <c r="M503" s="98"/>
      <c r="N503" s="98"/>
      <c r="O503" s="98"/>
      <c r="P503" s="98"/>
      <c r="Q503" s="98"/>
      <c r="R503" s="98"/>
      <c r="S503" s="98"/>
      <c r="T503" s="98"/>
      <c r="U503" s="98"/>
      <c r="V503" s="98"/>
      <c r="W503" s="98"/>
      <c r="X503" s="98"/>
      <c r="Y503" s="98"/>
      <c r="Z503" s="98"/>
      <c r="AA503" s="98"/>
      <c r="AB503" s="98"/>
      <c r="AC503" s="98"/>
      <c r="AD503" s="98"/>
      <c r="AE503" s="98"/>
      <c r="AF503" s="98"/>
      <c r="AG503" s="98"/>
      <c r="AH503" s="98"/>
      <c r="AI503" s="98"/>
      <c r="AJ503" s="98"/>
      <c r="AK503" s="98"/>
      <c r="AL503" s="98"/>
      <c r="AM503" s="98"/>
      <c r="AN503" s="3"/>
      <c r="AO503" s="3"/>
    </row>
    <row r="504" ht="13.65" customHeight="1">
      <c r="A504" s="111"/>
      <c r="B504" s="64"/>
      <c r="C504" s="64"/>
      <c r="D504" s="64"/>
      <c r="E504" s="64"/>
      <c r="F504" s="113"/>
      <c r="G504" s="113"/>
      <c r="H504" s="112"/>
      <c r="I504" s="3"/>
      <c r="J504" s="97"/>
      <c r="K504" s="98"/>
      <c r="L504" s="98"/>
      <c r="M504" s="98"/>
      <c r="N504" s="98"/>
      <c r="O504" s="98"/>
      <c r="P504" s="98"/>
      <c r="Q504" s="98"/>
      <c r="R504" s="98"/>
      <c r="S504" s="98"/>
      <c r="T504" s="98"/>
      <c r="U504" s="98"/>
      <c r="V504" s="98"/>
      <c r="W504" s="98"/>
      <c r="X504" s="98"/>
      <c r="Y504" s="98"/>
      <c r="Z504" s="98"/>
      <c r="AA504" s="98"/>
      <c r="AB504" s="98"/>
      <c r="AC504" s="98"/>
      <c r="AD504" s="98"/>
      <c r="AE504" s="98"/>
      <c r="AF504" s="98"/>
      <c r="AG504" s="98"/>
      <c r="AH504" s="98"/>
      <c r="AI504" s="98"/>
      <c r="AJ504" s="98"/>
      <c r="AK504" s="98"/>
      <c r="AL504" s="98"/>
      <c r="AM504" s="98"/>
      <c r="AN504" s="3"/>
      <c r="AO504" s="3"/>
    </row>
    <row r="505" ht="13.65" customHeight="1">
      <c r="A505" t="s" s="115">
        <v>99</v>
      </c>
      <c r="B505" t="s" s="63">
        <v>809</v>
      </c>
      <c r="C505" s="64"/>
      <c r="D505" s="64"/>
      <c r="E505" s="64"/>
      <c r="F505" s="113"/>
      <c r="G505" s="112"/>
      <c r="H505" s="112"/>
      <c r="I505" s="3"/>
      <c r="J505" s="97"/>
      <c r="K505" s="98"/>
      <c r="L505" s="98"/>
      <c r="M505" s="98"/>
      <c r="N505" s="98"/>
      <c r="O505" s="98"/>
      <c r="P505" s="98"/>
      <c r="Q505" s="98"/>
      <c r="R505" s="98"/>
      <c r="S505" s="98"/>
      <c r="T505" s="98"/>
      <c r="U505" s="98"/>
      <c r="V505" s="98"/>
      <c r="W505" s="98"/>
      <c r="X505" s="98"/>
      <c r="Y505" s="98"/>
      <c r="Z505" s="98"/>
      <c r="AA505" s="98"/>
      <c r="AB505" s="98"/>
      <c r="AC505" s="98"/>
      <c r="AD505" s="98"/>
      <c r="AE505" s="98"/>
      <c r="AF505" s="98"/>
      <c r="AG505" s="98"/>
      <c r="AH505" s="98"/>
      <c r="AI505" s="98"/>
      <c r="AJ505" s="98"/>
      <c r="AK505" s="98"/>
      <c r="AL505" s="98"/>
      <c r="AM505" s="98"/>
      <c r="AN505" s="3"/>
      <c r="AO505" s="3"/>
    </row>
    <row r="506" ht="13.65" customHeight="1">
      <c r="A506" t="s" s="32">
        <v>810</v>
      </c>
      <c r="B506" t="s" s="32">
        <v>811</v>
      </c>
      <c r="C506" s="60"/>
      <c r="D506" t="s" s="32">
        <v>228</v>
      </c>
      <c r="E506" s="60"/>
      <c r="F506" s="35"/>
      <c r="G506" s="35"/>
      <c r="H506" s="35"/>
      <c r="I506" s="16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69">
        <f>IF(Q506="X",G506,0)</f>
        <v>0</v>
      </c>
      <c r="Z506" s="69">
        <f>IF(R506="X",$G506,0)</f>
        <v>0</v>
      </c>
      <c r="AA506" s="69">
        <f>IF(S506="X",$G506,0)</f>
        <v>0</v>
      </c>
      <c r="AB506" s="69">
        <f>IF(N506="X",$G506,0)</f>
        <v>0</v>
      </c>
      <c r="AC506" s="69">
        <f>IF(O506="X",$G506,0)</f>
        <v>0</v>
      </c>
      <c r="AD506" s="69">
        <f>IF(P506="X",$G506,0)</f>
        <v>0</v>
      </c>
      <c r="AE506" s="69">
        <f>IF(K506="X",$G506,0)</f>
        <v>0</v>
      </c>
      <c r="AF506" s="69">
        <f>IF(T506="X",IF(D506="Days",C506,C506*'Globals'!$C$27)*E506,0)</f>
        <v>0</v>
      </c>
      <c r="AG506" s="69">
        <f>IF(U506="X",IF($D506="Days",$C506,$C506*'Globals'!$C$27)*$E506,0)</f>
        <v>0</v>
      </c>
      <c r="AH506" s="69">
        <f>IF(V506="X",$G506,0)</f>
        <v>0</v>
      </c>
      <c r="AI506" s="69">
        <f>IF(W506="X",$G506,0)</f>
        <v>0</v>
      </c>
      <c r="AJ506" s="69">
        <f>IF(L506="X",$G506,0)</f>
        <v>0</v>
      </c>
      <c r="AK506" s="69">
        <f>(IF(Q506="X",G506*'Globals'!$C$45,0))+(IF(N506="X",G506*'Globals'!$C$46,0))+(IF(O506="X",G506*'Globals'!$C$47,0))+(IF(K506="X",G506*'Globals'!$C$49,0))+(IF(T506="X",G506*'Globals'!$C$51,0))+(IF(L506="X",G506*'Globals'!$C$50,0))</f>
        <v>0</v>
      </c>
      <c r="AL506" s="69">
        <f>IF(J506="",G506,0)</f>
        <v>0</v>
      </c>
      <c r="AM506" s="3"/>
      <c r="AN506" s="3"/>
      <c r="AO506" s="3"/>
    </row>
    <row r="507" ht="13.65" customHeight="1">
      <c r="A507" t="s" s="32">
        <v>812</v>
      </c>
      <c r="B507" t="s" s="32">
        <v>813</v>
      </c>
      <c r="C507" s="60"/>
      <c r="D507" t="s" s="32">
        <v>228</v>
      </c>
      <c r="E507" s="60"/>
      <c r="F507" s="35"/>
      <c r="G507" s="35"/>
      <c r="H507" s="35"/>
      <c r="I507" s="16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69">
        <f>IF(Q507="X",G507,0)</f>
        <v>0</v>
      </c>
      <c r="Z507" s="69">
        <f>IF(R507="X",$G507,0)</f>
        <v>0</v>
      </c>
      <c r="AA507" s="69">
        <f>IF(S507="X",$G507,0)</f>
        <v>0</v>
      </c>
      <c r="AB507" s="69">
        <f>IF(N507="X",$G507,0)</f>
        <v>0</v>
      </c>
      <c r="AC507" s="69">
        <f>IF(O507="X",$G507,0)</f>
        <v>0</v>
      </c>
      <c r="AD507" s="69">
        <f>IF(P507="X",$G507,0)</f>
        <v>0</v>
      </c>
      <c r="AE507" s="69">
        <f>IF(K507="X",$G507,0)</f>
        <v>0</v>
      </c>
      <c r="AF507" s="69">
        <f>IF(T507="X",IF(D507="Days",C507,C507*'Globals'!$C$27)*E507,0)</f>
        <v>0</v>
      </c>
      <c r="AG507" s="69">
        <f>IF(U507="X",IF($D507="Days",$C507,$C507*'Globals'!$C$27)*$E507,0)</f>
        <v>0</v>
      </c>
      <c r="AH507" s="69">
        <f>IF(V507="X",$G507,0)</f>
        <v>0</v>
      </c>
      <c r="AI507" s="69">
        <f>IF(W507="X",$G507,0)</f>
        <v>0</v>
      </c>
      <c r="AJ507" s="69">
        <f>IF(L507="X",$G507,0)</f>
        <v>0</v>
      </c>
      <c r="AK507" s="69">
        <f>(IF(Q507="X",G507*'Globals'!$C$45,0))+(IF(N507="X",G507*'Globals'!$C$46,0))+(IF(O507="X",G507*'Globals'!$C$47,0))+(IF(K507="X",G507*'Globals'!$C$49,0))+(IF(T507="X",G507*'Globals'!$C$51,0))+(IF(L507="X",G507*'Globals'!$C$50,0))</f>
        <v>0</v>
      </c>
      <c r="AL507" s="69">
        <f>IF(J507="",G507,0)</f>
        <v>0</v>
      </c>
      <c r="AM507" s="3"/>
      <c r="AN507" s="3"/>
      <c r="AO507" s="3"/>
    </row>
    <row r="508" ht="13.65" customHeight="1">
      <c r="A508" t="s" s="32">
        <v>814</v>
      </c>
      <c r="B508" t="s" s="32">
        <v>815</v>
      </c>
      <c r="C508" s="60"/>
      <c r="D508" s="62"/>
      <c r="E508" s="60"/>
      <c r="F508" s="35"/>
      <c r="G508" s="35"/>
      <c r="H508" s="35"/>
      <c r="I508" s="16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69">
        <f>IF(Q508="X",G508,0)</f>
        <v>0</v>
      </c>
      <c r="Z508" s="69">
        <f>IF(R508="X",$G508,0)</f>
        <v>0</v>
      </c>
      <c r="AA508" s="69">
        <f>IF(S508="X",$G508,0)</f>
        <v>0</v>
      </c>
      <c r="AB508" s="69">
        <f>IF(N508="X",$G508,0)</f>
        <v>0</v>
      </c>
      <c r="AC508" s="69">
        <f>IF(O508="X",$G508,0)</f>
        <v>0</v>
      </c>
      <c r="AD508" s="69">
        <f>IF(P508="X",$G508,0)</f>
        <v>0</v>
      </c>
      <c r="AE508" s="69">
        <f>IF(K508="X",$G508,0)</f>
        <v>0</v>
      </c>
      <c r="AF508" s="69">
        <f>IF(T508="X",IF(D508="Days",C508,C508*'Globals'!$C$27)*E508,0)</f>
        <v>0</v>
      </c>
      <c r="AG508" s="69">
        <f>IF(U508="X",IF($D508="Days",$C508,$C508*'Globals'!$C$27)*$E508,0)</f>
        <v>0</v>
      </c>
      <c r="AH508" s="69">
        <f>IF(V508="X",$G508,0)</f>
        <v>0</v>
      </c>
      <c r="AI508" s="69">
        <f>IF(W508="X",$G508,0)</f>
        <v>0</v>
      </c>
      <c r="AJ508" s="69">
        <f>IF(L508="X",$G508,0)</f>
        <v>0</v>
      </c>
      <c r="AK508" s="69">
        <f>(IF(Q508="X",G508*'Globals'!$C$45,0))+(IF(N508="X",G508*'Globals'!$C$46,0))+(IF(O508="X",G508*'Globals'!$C$47,0))+(IF(K508="X",G508*'Globals'!$C$49,0))+(IF(T508="X",G508*'Globals'!$C$51,0))+(IF(L508="X",G508*'Globals'!$C$50,0))</f>
        <v>0</v>
      </c>
      <c r="AL508" s="69">
        <f>IF(J508="",G508,0)</f>
        <v>0</v>
      </c>
      <c r="AM508" s="3"/>
      <c r="AN508" s="3"/>
      <c r="AO508" s="3"/>
    </row>
    <row r="509" ht="13.65" customHeight="1">
      <c r="A509" t="s" s="32">
        <v>816</v>
      </c>
      <c r="B509" t="s" s="32">
        <v>817</v>
      </c>
      <c r="C509" s="60"/>
      <c r="D509" s="62"/>
      <c r="E509" s="60"/>
      <c r="F509" s="35"/>
      <c r="G509" s="35">
        <v>0</v>
      </c>
      <c r="H509" s="35"/>
      <c r="I509" s="16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69">
        <f>IF(Q509="X",G509,0)</f>
        <v>0</v>
      </c>
      <c r="Z509" s="69">
        <f>IF(R509="X",$G509,0)</f>
        <v>0</v>
      </c>
      <c r="AA509" s="69">
        <f>IF(S509="X",$G509,0)</f>
        <v>0</v>
      </c>
      <c r="AB509" s="69">
        <f>IF(N509="X",$G509,0)</f>
        <v>0</v>
      </c>
      <c r="AC509" s="69">
        <f>IF(O509="X",$G509,0)</f>
        <v>0</v>
      </c>
      <c r="AD509" s="69">
        <f>IF(P509="X",$G509,0)</f>
        <v>0</v>
      </c>
      <c r="AE509" s="69">
        <f>IF(K509="X",$G509,0)</f>
        <v>0</v>
      </c>
      <c r="AF509" s="69">
        <f>IF(T509="X",IF(D509="Days",C509,C509*'Globals'!$C$27)*E509,0)</f>
        <v>0</v>
      </c>
      <c r="AG509" s="69">
        <f>IF(U509="X",IF($D509="Days",$C509,$C509*'Globals'!$C$27)*$E509,0)</f>
        <v>0</v>
      </c>
      <c r="AH509" s="69">
        <f>IF(V509="X",$G509,0)</f>
        <v>0</v>
      </c>
      <c r="AI509" s="69">
        <f>IF(W509="X",$G509,0)</f>
        <v>0</v>
      </c>
      <c r="AJ509" s="69">
        <f>IF(L509="X",$G509,0)</f>
        <v>0</v>
      </c>
      <c r="AK509" s="69">
        <f>(IF(Q509="X",G509*'Globals'!$C$45,0))+(IF(N509="X",G509*'Globals'!$C$46,0))+(IF(O509="X",G509*'Globals'!$C$47,0))+(IF(K509="X",G509*'Globals'!$C$49,0))+(IF(T509="X",G509*'Globals'!$C$51,0))+(IF(L509="X",G509*'Globals'!$C$50,0))</f>
        <v>0</v>
      </c>
      <c r="AL509" s="69">
        <f>IF(J509="",G509,0)</f>
        <v>0</v>
      </c>
      <c r="AM509" s="3"/>
      <c r="AN509" s="3"/>
      <c r="AO509" s="3"/>
    </row>
    <row r="510" ht="13.65" customHeight="1">
      <c r="A510" s="60"/>
      <c r="B510" t="s" s="32">
        <v>818</v>
      </c>
      <c r="C510" s="60">
        <v>1</v>
      </c>
      <c r="D510" t="s" s="32">
        <v>184</v>
      </c>
      <c r="E510" s="60">
        <v>1</v>
      </c>
      <c r="F510" s="35"/>
      <c r="G510" s="35">
        <v>0</v>
      </c>
      <c r="H510" s="35"/>
      <c r="I510" s="16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69">
        <f>IF(Q510="X",G510,0)</f>
        <v>0</v>
      </c>
      <c r="Z510" s="69">
        <f>IF(R510="X",$G510,0)</f>
        <v>0</v>
      </c>
      <c r="AA510" s="69">
        <f>IF(S510="X",$G510,0)</f>
        <v>0</v>
      </c>
      <c r="AB510" s="69">
        <f>IF(N510="X",$G510,0)</f>
        <v>0</v>
      </c>
      <c r="AC510" s="69">
        <f>IF(O510="X",$G510,0)</f>
        <v>0</v>
      </c>
      <c r="AD510" s="69">
        <f>IF(P510="X",$G510,0)</f>
        <v>0</v>
      </c>
      <c r="AE510" s="69">
        <f>IF(K510="X",$G510,0)</f>
        <v>0</v>
      </c>
      <c r="AF510" s="69">
        <f>IF(T510="X",IF(D510="Days",C510,C510*'Globals'!$C$27)*E510,0)</f>
        <v>0</v>
      </c>
      <c r="AG510" s="69">
        <f>IF(U510="X",IF($D510="Days",$C510,$C510*'Globals'!$C$27)*$E510,0)</f>
        <v>0</v>
      </c>
      <c r="AH510" s="69">
        <f>IF(V510="X",$G510,0)</f>
        <v>0</v>
      </c>
      <c r="AI510" s="69">
        <f>IF(W510="X",$G510,0)</f>
        <v>0</v>
      </c>
      <c r="AJ510" s="69">
        <f>IF(L510="X",$G510,0)</f>
        <v>0</v>
      </c>
      <c r="AK510" s="69">
        <f>(IF(Q510="X",G510*'Globals'!$C$45,0))+(IF(N510="X",G510*'Globals'!$C$46,0))+(IF(O510="X",G510*'Globals'!$C$47,0))+(IF(K510="X",G510*'Globals'!$C$49,0))+(IF(T510="X",G510*'Globals'!$C$51,0))+(IF(L510="X",G510*'Globals'!$C$50,0))</f>
        <v>0</v>
      </c>
      <c r="AL510" s="69">
        <f>IF(J510="",G510,0)</f>
        <v>0</v>
      </c>
      <c r="AM510" s="3"/>
      <c r="AN510" s="3"/>
      <c r="AO510" s="3"/>
    </row>
    <row r="511" ht="13.65" customHeight="1">
      <c r="A511" s="60"/>
      <c r="B511" t="s" s="32">
        <v>819</v>
      </c>
      <c r="C511" s="60"/>
      <c r="D511" t="s" s="32">
        <v>820</v>
      </c>
      <c r="E511" s="60"/>
      <c r="F511" s="35"/>
      <c r="G511" s="35"/>
      <c r="H511" s="35"/>
      <c r="I511" s="16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69">
        <f>IF(Q511="X",G511,0)</f>
        <v>0</v>
      </c>
      <c r="Z511" s="69">
        <f>IF(R511="X",$G511,0)</f>
        <v>0</v>
      </c>
      <c r="AA511" s="69">
        <f>IF(S511="X",$G511,0)</f>
        <v>0</v>
      </c>
      <c r="AB511" s="69">
        <f>IF(N511="X",$G511,0)</f>
        <v>0</v>
      </c>
      <c r="AC511" s="69">
        <f>IF(O511="X",$G511,0)</f>
        <v>0</v>
      </c>
      <c r="AD511" s="69">
        <f>IF(P511="X",$G511,0)</f>
        <v>0</v>
      </c>
      <c r="AE511" s="69">
        <f>IF(K511="X",$G511,0)</f>
        <v>0</v>
      </c>
      <c r="AF511" s="69">
        <f>IF(T511="X",IF(D511="Days",C511,C511*'Globals'!$C$27)*E511,0)</f>
        <v>0</v>
      </c>
      <c r="AG511" s="69">
        <f>IF(U511="X",IF($D511="Days",$C511,$C511*'Globals'!$C$27)*$E511,0)</f>
        <v>0</v>
      </c>
      <c r="AH511" s="69">
        <f>IF(V511="X",$G511,0)</f>
        <v>0</v>
      </c>
      <c r="AI511" s="69">
        <f>IF(W511="X",$G511,0)</f>
        <v>0</v>
      </c>
      <c r="AJ511" s="69">
        <f>IF(L511="X",$G511,0)</f>
        <v>0</v>
      </c>
      <c r="AK511" s="69">
        <f>(IF(Q511="X",G511*'Globals'!$C$45,0))+(IF(N511="X",G511*'Globals'!$C$46,0))+(IF(O511="X",G511*'Globals'!$C$47,0))+(IF(K511="X",G511*'Globals'!$C$49,0))+(IF(T511="X",G511*'Globals'!$C$51,0))+(IF(L511="X",G511*'Globals'!$C$50,0))</f>
        <v>0</v>
      </c>
      <c r="AL511" s="69">
        <f>IF(J511="",G511,0)</f>
        <v>0</v>
      </c>
      <c r="AM511" s="3"/>
      <c r="AN511" s="3"/>
      <c r="AO511" s="3"/>
    </row>
    <row r="512" ht="13.65" customHeight="1">
      <c r="A512" s="60"/>
      <c r="B512" t="s" s="32">
        <v>821</v>
      </c>
      <c r="C512" s="60"/>
      <c r="D512" t="s" s="32">
        <v>184</v>
      </c>
      <c r="E512" s="60"/>
      <c r="F512" s="35"/>
      <c r="G512" s="35"/>
      <c r="H512" s="35"/>
      <c r="I512" s="16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69">
        <f>IF(Q512="X",G512,0)</f>
        <v>0</v>
      </c>
      <c r="Z512" s="69">
        <f>IF(R512="X",$G512,0)</f>
        <v>0</v>
      </c>
      <c r="AA512" s="69">
        <f>IF(S512="X",$G512,0)</f>
        <v>0</v>
      </c>
      <c r="AB512" s="69">
        <f>IF(N512="X",$G512,0)</f>
        <v>0</v>
      </c>
      <c r="AC512" s="69">
        <f>IF(O512="X",$G512,0)</f>
        <v>0</v>
      </c>
      <c r="AD512" s="69">
        <f>IF(P512="X",$G512,0)</f>
        <v>0</v>
      </c>
      <c r="AE512" s="69">
        <f>IF(K512="X",$G512,0)</f>
        <v>0</v>
      </c>
      <c r="AF512" s="69">
        <f>IF(T512="X",IF(D512="Days",C512,C512*'Globals'!$C$27)*E512,0)</f>
        <v>0</v>
      </c>
      <c r="AG512" s="69">
        <f>IF(U512="X",IF($D512="Days",$C512,$C512*'Globals'!$C$27)*$E512,0)</f>
        <v>0</v>
      </c>
      <c r="AH512" s="69">
        <f>IF(V512="X",$G512,0)</f>
        <v>0</v>
      </c>
      <c r="AI512" s="69">
        <f>IF(W512="X",$G512,0)</f>
        <v>0</v>
      </c>
      <c r="AJ512" s="69">
        <f>IF(L512="X",$G512,0)</f>
        <v>0</v>
      </c>
      <c r="AK512" s="69">
        <f>(IF(Q512="X",G512*'Globals'!$C$45,0))+(IF(N512="X",G512*'Globals'!$C$46,0))+(IF(O512="X",G512*'Globals'!$C$47,0))+(IF(K512="X",G512*'Globals'!$C$49,0))+(IF(T512="X",G512*'Globals'!$C$51,0))+(IF(L512="X",G512*'Globals'!$C$50,0))</f>
        <v>0</v>
      </c>
      <c r="AL512" s="69">
        <f>IF(J512="",G512,0)</f>
        <v>0</v>
      </c>
      <c r="AM512" s="3"/>
      <c r="AN512" s="3"/>
      <c r="AO512" s="3"/>
    </row>
    <row r="513" ht="13.65" customHeight="1">
      <c r="A513" s="60"/>
      <c r="B513" t="s" s="32">
        <v>822</v>
      </c>
      <c r="C513" s="60"/>
      <c r="D513" t="s" s="32">
        <v>820</v>
      </c>
      <c r="E513" s="60"/>
      <c r="F513" s="35"/>
      <c r="G513" s="35"/>
      <c r="H513" s="35"/>
      <c r="I513" s="16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69">
        <f>IF(Q513="X",G513,0)</f>
        <v>0</v>
      </c>
      <c r="Z513" s="69">
        <f>IF(R513="X",$G513,0)</f>
        <v>0</v>
      </c>
      <c r="AA513" s="69">
        <f>IF(S513="X",$G513,0)</f>
        <v>0</v>
      </c>
      <c r="AB513" s="69">
        <f>IF(N513="X",$G513,0)</f>
        <v>0</v>
      </c>
      <c r="AC513" s="69">
        <f>IF(O513="X",$G513,0)</f>
        <v>0</v>
      </c>
      <c r="AD513" s="69">
        <f>IF(P513="X",$G513,0)</f>
        <v>0</v>
      </c>
      <c r="AE513" s="69">
        <f>IF(K513="X",$G513,0)</f>
        <v>0</v>
      </c>
      <c r="AF513" s="69">
        <f>IF(T513="X",IF(D513="Days",C513,C513*'Globals'!$C$27)*E513,0)</f>
        <v>0</v>
      </c>
      <c r="AG513" s="69">
        <f>IF(U513="X",IF($D513="Days",$C513,$C513*'Globals'!$C$27)*$E513,0)</f>
        <v>0</v>
      </c>
      <c r="AH513" s="69">
        <f>IF(V513="X",$G513,0)</f>
        <v>0</v>
      </c>
      <c r="AI513" s="69">
        <f>IF(W513="X",$G513,0)</f>
        <v>0</v>
      </c>
      <c r="AJ513" s="69">
        <f>IF(L513="X",$G513,0)</f>
        <v>0</v>
      </c>
      <c r="AK513" s="69">
        <f>(IF(Q513="X",G513*'Globals'!$C$45,0))+(IF(N513="X",G513*'Globals'!$C$46,0))+(IF(O513="X",G513*'Globals'!$C$47,0))+(IF(K513="X",G513*'Globals'!$C$49,0))+(IF(T513="X",G513*'Globals'!$C$51,0))+(IF(L513="X",G513*'Globals'!$C$50,0))</f>
        <v>0</v>
      </c>
      <c r="AL513" s="69">
        <f>IF(J513="",G513,0)</f>
        <v>0</v>
      </c>
      <c r="AM513" s="3"/>
      <c r="AN513" s="3"/>
      <c r="AO513" s="3"/>
    </row>
    <row r="514" ht="13.65" customHeight="1">
      <c r="A514" s="60"/>
      <c r="B514" t="s" s="32">
        <v>823</v>
      </c>
      <c r="C514" s="60"/>
      <c r="D514" t="s" s="32">
        <v>184</v>
      </c>
      <c r="E514" s="60"/>
      <c r="F514" s="35"/>
      <c r="G514" s="35"/>
      <c r="H514" s="35"/>
      <c r="I514" s="16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69">
        <f>IF(Q514="X",G514,0)</f>
        <v>0</v>
      </c>
      <c r="Z514" s="69">
        <f>IF(R514="X",$G514,0)</f>
        <v>0</v>
      </c>
      <c r="AA514" s="69">
        <f>IF(S514="X",$G514,0)</f>
        <v>0</v>
      </c>
      <c r="AB514" s="69">
        <f>IF(N514="X",$G514,0)</f>
        <v>0</v>
      </c>
      <c r="AC514" s="69">
        <f>IF(O514="X",$G514,0)</f>
        <v>0</v>
      </c>
      <c r="AD514" s="69">
        <f>IF(P514="X",$G514,0)</f>
        <v>0</v>
      </c>
      <c r="AE514" s="69">
        <f>IF(K514="X",$G514,0)</f>
        <v>0</v>
      </c>
      <c r="AF514" s="69">
        <f>IF(T514="X",IF(D514="Days",C514,C514*'Globals'!$C$27)*E514,0)</f>
        <v>0</v>
      </c>
      <c r="AG514" s="69">
        <f>IF(U514="X",IF($D514="Days",$C514,$C514*'Globals'!$C$27)*$E514,0)</f>
        <v>0</v>
      </c>
      <c r="AH514" s="69">
        <f>IF(V514="X",$G514,0)</f>
        <v>0</v>
      </c>
      <c r="AI514" s="69">
        <f>IF(W514="X",$G514,0)</f>
        <v>0</v>
      </c>
      <c r="AJ514" s="69">
        <f>IF(L514="X",$G514,0)</f>
        <v>0</v>
      </c>
      <c r="AK514" s="69">
        <f>(IF(Q514="X",G514*'Globals'!$C$45,0))+(IF(N514="X",G514*'Globals'!$C$46,0))+(IF(O514="X",G514*'Globals'!$C$47,0))+(IF(K514="X",G514*'Globals'!$C$49,0))+(IF(T514="X",G514*'Globals'!$C$51,0))+(IF(L514="X",G514*'Globals'!$C$50,0))</f>
        <v>0</v>
      </c>
      <c r="AL514" s="69">
        <f>IF(J514="",G514,0)</f>
        <v>0</v>
      </c>
      <c r="AM514" s="3"/>
      <c r="AN514" s="3"/>
      <c r="AO514" s="3"/>
    </row>
    <row r="515" ht="13.65" customHeight="1">
      <c r="A515" t="s" s="32">
        <v>824</v>
      </c>
      <c r="B515" t="s" s="32">
        <v>825</v>
      </c>
      <c r="C515" s="60"/>
      <c r="D515" t="s" s="32">
        <v>184</v>
      </c>
      <c r="E515" s="60"/>
      <c r="F515" s="35"/>
      <c r="G515" s="35"/>
      <c r="H515" s="35"/>
      <c r="I515" s="16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69">
        <f>IF(Q515="X",G515,0)</f>
        <v>0</v>
      </c>
      <c r="Z515" s="69">
        <f>IF(R515="X",$G515,0)</f>
        <v>0</v>
      </c>
      <c r="AA515" s="69">
        <f>IF(S515="X",$G515,0)</f>
        <v>0</v>
      </c>
      <c r="AB515" s="69">
        <f>IF(N515="X",$G515,0)</f>
        <v>0</v>
      </c>
      <c r="AC515" s="69">
        <f>IF(O515="X",$G515,0)</f>
        <v>0</v>
      </c>
      <c r="AD515" s="69">
        <f>IF(P515="X",$G515,0)</f>
        <v>0</v>
      </c>
      <c r="AE515" s="69">
        <f>IF(K515="X",$G515,0)</f>
        <v>0</v>
      </c>
      <c r="AF515" s="69">
        <f>IF(T515="X",IF(D515="Days",C515,C515*'Globals'!$C$27)*E515,0)</f>
        <v>0</v>
      </c>
      <c r="AG515" s="69">
        <f>IF(U515="X",IF($D515="Days",$C515,$C515*'Globals'!$C$27)*$E515,0)</f>
        <v>0</v>
      </c>
      <c r="AH515" s="69">
        <f>IF(V515="X",$G515,0)</f>
        <v>0</v>
      </c>
      <c r="AI515" s="69">
        <f>IF(W515="X",$G515,0)</f>
        <v>0</v>
      </c>
      <c r="AJ515" s="69">
        <f>IF(L515="X",$G515,0)</f>
        <v>0</v>
      </c>
      <c r="AK515" s="69">
        <f>(IF(Q515="X",G515*'Globals'!$C$45,0))+(IF(N515="X",G515*'Globals'!$C$46,0))+(IF(O515="X",G515*'Globals'!$C$47,0))+(IF(K515="X",G515*'Globals'!$C$49,0))+(IF(T515="X",G515*'Globals'!$C$51,0))+(IF(L515="X",G515*'Globals'!$C$50,0))</f>
        <v>0</v>
      </c>
      <c r="AL515" s="69">
        <f>IF(J515="",G515,0)</f>
        <v>0</v>
      </c>
      <c r="AM515" s="3"/>
      <c r="AN515" s="3"/>
      <c r="AO515" s="3"/>
    </row>
    <row r="516" ht="13.65" customHeight="1">
      <c r="A516" t="s" s="32">
        <v>826</v>
      </c>
      <c r="B516" t="s" s="32">
        <v>827</v>
      </c>
      <c r="C516" s="60"/>
      <c r="D516" t="s" s="32">
        <v>184</v>
      </c>
      <c r="E516" s="60"/>
      <c r="F516" s="35"/>
      <c r="G516" s="35"/>
      <c r="H516" s="35"/>
      <c r="I516" s="16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69">
        <f>IF(Q516="X",G516,0)</f>
        <v>0</v>
      </c>
      <c r="Z516" s="69">
        <f>IF(R516="X",$G516,0)</f>
        <v>0</v>
      </c>
      <c r="AA516" s="69">
        <f>IF(S516="X",$G516,0)</f>
        <v>0</v>
      </c>
      <c r="AB516" s="69">
        <f>IF(N516="X",$G516,0)</f>
        <v>0</v>
      </c>
      <c r="AC516" s="69">
        <f>IF(O516="X",$G516,0)</f>
        <v>0</v>
      </c>
      <c r="AD516" s="69">
        <f>IF(P516="X",$G516,0)</f>
        <v>0</v>
      </c>
      <c r="AE516" s="69">
        <f>IF(K516="X",$G516,0)</f>
        <v>0</v>
      </c>
      <c r="AF516" s="69">
        <f>IF(T516="X",IF(D516="Days",C516,C516*'Globals'!$C$27)*E516,0)</f>
        <v>0</v>
      </c>
      <c r="AG516" s="69">
        <f>IF(U516="X",IF($D516="Days",$C516,$C516*'Globals'!$C$27)*$E516,0)</f>
        <v>0</v>
      </c>
      <c r="AH516" s="69">
        <f>IF(V516="X",$G516,0)</f>
        <v>0</v>
      </c>
      <c r="AI516" s="69">
        <f>IF(W516="X",$G516,0)</f>
        <v>0</v>
      </c>
      <c r="AJ516" s="69">
        <f>IF(L516="X",$G516,0)</f>
        <v>0</v>
      </c>
      <c r="AK516" s="69">
        <f>(IF(Q516="X",G516*'Globals'!$C$45,0))+(IF(N516="X",G516*'Globals'!$C$46,0))+(IF(O516="X",G516*'Globals'!$C$47,0))+(IF(K516="X",G516*'Globals'!$C$49,0))+(IF(T516="X",G516*'Globals'!$C$51,0))+(IF(L516="X",G516*'Globals'!$C$50,0))</f>
        <v>0</v>
      </c>
      <c r="AL516" s="69">
        <f>IF(J516="",G516,0)</f>
        <v>0</v>
      </c>
      <c r="AM516" s="3"/>
      <c r="AN516" s="3"/>
      <c r="AO516" s="3"/>
    </row>
    <row r="517" ht="13.65" customHeight="1">
      <c r="A517" t="s" s="32">
        <v>828</v>
      </c>
      <c r="B517" t="s" s="32">
        <v>829</v>
      </c>
      <c r="C517" s="60"/>
      <c r="D517" t="s" s="32">
        <v>184</v>
      </c>
      <c r="E517" s="60"/>
      <c r="F517" s="35"/>
      <c r="G517" s="35"/>
      <c r="H517" s="35"/>
      <c r="I517" s="16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69">
        <f>IF(Q517="X",G517,0)</f>
        <v>0</v>
      </c>
      <c r="Z517" s="69">
        <f>IF(R517="X",$G517,0)</f>
        <v>0</v>
      </c>
      <c r="AA517" s="69">
        <f>IF(S517="X",$G517,0)</f>
        <v>0</v>
      </c>
      <c r="AB517" s="69">
        <f>IF(N517="X",$G517,0)</f>
        <v>0</v>
      </c>
      <c r="AC517" s="69">
        <f>IF(O517="X",$G517,0)</f>
        <v>0</v>
      </c>
      <c r="AD517" s="69">
        <f>IF(P517="X",$G517,0)</f>
        <v>0</v>
      </c>
      <c r="AE517" s="69">
        <f>IF(K517="X",$G517,0)</f>
        <v>0</v>
      </c>
      <c r="AF517" s="69">
        <f>IF(T517="X",IF(D517="Days",C517,C517*'Globals'!$C$27)*E517,0)</f>
        <v>0</v>
      </c>
      <c r="AG517" s="69">
        <f>IF(U517="X",IF($D517="Days",$C517,$C517*'Globals'!$C$27)*$E517,0)</f>
        <v>0</v>
      </c>
      <c r="AH517" s="69">
        <f>IF(V517="X",$G517,0)</f>
        <v>0</v>
      </c>
      <c r="AI517" s="69">
        <f>IF(W517="X",$G517,0)</f>
        <v>0</v>
      </c>
      <c r="AJ517" s="69">
        <f>IF(L517="X",$G517,0)</f>
        <v>0</v>
      </c>
      <c r="AK517" s="69">
        <f>(IF(Q517="X",G517*'Globals'!$C$45,0))+(IF(N517="X",G517*'Globals'!$C$46,0))+(IF(O517="X",G517*'Globals'!$C$47,0))+(IF(K517="X",G517*'Globals'!$C$49,0))+(IF(T517="X",G517*'Globals'!$C$51,0))+(IF(L517="X",G517*'Globals'!$C$50,0))</f>
        <v>0</v>
      </c>
      <c r="AL517" s="69">
        <f>IF(J517="",G517,0)</f>
        <v>0</v>
      </c>
      <c r="AM517" s="3"/>
      <c r="AN517" s="3"/>
      <c r="AO517" s="3"/>
    </row>
    <row r="518" ht="13.65" customHeight="1">
      <c r="A518" t="s" s="32">
        <v>830</v>
      </c>
      <c r="B518" t="s" s="32">
        <v>831</v>
      </c>
      <c r="C518" s="60"/>
      <c r="D518" s="62"/>
      <c r="E518" s="60"/>
      <c r="F518" s="159"/>
      <c r="G518" s="35"/>
      <c r="H518" s="35"/>
      <c r="I518" s="16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69">
        <f>IF(Q518="X",G518,0)</f>
        <v>0</v>
      </c>
      <c r="Z518" s="69">
        <f>IF(R518="X",$G518,0)</f>
        <v>0</v>
      </c>
      <c r="AA518" s="69">
        <f>IF(S518="X",$G518,0)</f>
        <v>0</v>
      </c>
      <c r="AB518" s="69">
        <f>IF(N518="X",$G518,0)</f>
        <v>0</v>
      </c>
      <c r="AC518" s="69">
        <f>IF(O518="X",$G518,0)</f>
        <v>0</v>
      </c>
      <c r="AD518" s="69">
        <f>IF(P518="X",$G518,0)</f>
        <v>0</v>
      </c>
      <c r="AE518" s="69">
        <f>IF(K518="X",$G518,0)</f>
        <v>0</v>
      </c>
      <c r="AF518" s="69">
        <f>IF(T518="X",IF(D518="Days",C518,C518*'Globals'!$C$27)*E518,0)</f>
        <v>0</v>
      </c>
      <c r="AG518" s="69">
        <f>IF(U518="X",IF($D518="Days",$C518,$C518*'Globals'!$C$27)*$E518,0)</f>
        <v>0</v>
      </c>
      <c r="AH518" s="69">
        <f>IF(V518="X",$G518,0)</f>
        <v>0</v>
      </c>
      <c r="AI518" s="69">
        <f>IF(W518="X",$G518,0)</f>
        <v>0</v>
      </c>
      <c r="AJ518" s="69">
        <f>IF(L518="X",$G518,0)</f>
        <v>0</v>
      </c>
      <c r="AK518" s="69">
        <f>(IF(Q518="X",G518*'Globals'!$C$45,0))+(IF(N518="X",G518*'Globals'!$C$46,0))+(IF(O518="X",G518*'Globals'!$C$47,0))+(IF(K518="X",G518*'Globals'!$C$49,0))+(IF(T518="X",G518*'Globals'!$C$51,0))+(IF(L518="X",G518*'Globals'!$C$50,0))</f>
        <v>0</v>
      </c>
      <c r="AL518" s="69">
        <f>IF(J518="",G518,0)</f>
        <v>0</v>
      </c>
      <c r="AM518" s="3"/>
      <c r="AN518" s="3"/>
      <c r="AO518" s="3"/>
    </row>
    <row r="519" ht="13.65" customHeight="1">
      <c r="A519" t="s" s="32">
        <v>832</v>
      </c>
      <c r="B519" t="s" s="32">
        <v>833</v>
      </c>
      <c r="C519" s="60"/>
      <c r="D519" s="62"/>
      <c r="E519" s="60"/>
      <c r="F519" s="35"/>
      <c r="G519" s="35"/>
      <c r="H519" s="35"/>
      <c r="I519" s="16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69">
        <f>IF(Q519="X",G519,0)</f>
        <v>0</v>
      </c>
      <c r="Z519" s="69">
        <f>IF(R519="X",$G519,0)</f>
        <v>0</v>
      </c>
      <c r="AA519" s="69">
        <f>IF(S519="X",$G519,0)</f>
        <v>0</v>
      </c>
      <c r="AB519" s="69">
        <f>IF(N519="X",$G519,0)</f>
        <v>0</v>
      </c>
      <c r="AC519" s="69">
        <f>IF(O519="X",$G519,0)</f>
        <v>0</v>
      </c>
      <c r="AD519" s="69">
        <f>IF(P519="X",$G519,0)</f>
        <v>0</v>
      </c>
      <c r="AE519" s="69">
        <f>IF(K519="X",$G519,0)</f>
        <v>0</v>
      </c>
      <c r="AF519" s="69">
        <f>IF(T519="X",IF(D519="Days",C519,C519*'Globals'!$C$27)*E519,0)</f>
        <v>0</v>
      </c>
      <c r="AG519" s="69">
        <f>IF(U519="X",IF($D519="Days",$C519,$C519*'Globals'!$C$27)*$E519,0)</f>
        <v>0</v>
      </c>
      <c r="AH519" s="69">
        <f>IF(V519="X",$G519,0)</f>
        <v>0</v>
      </c>
      <c r="AI519" s="69">
        <f>IF(W519="X",$G519,0)</f>
        <v>0</v>
      </c>
      <c r="AJ519" s="69">
        <f>IF(L519="X",$G519,0)</f>
        <v>0</v>
      </c>
      <c r="AK519" s="69">
        <f>(IF(Q519="X",G519*'Globals'!$C$45,0))+(IF(N519="X",G519*'Globals'!$C$46,0))+(IF(O519="X",G519*'Globals'!$C$47,0))+(IF(K519="X",G519*'Globals'!$C$49,0))+(IF(T519="X",G519*'Globals'!$C$51,0))+(IF(L519="X",G519*'Globals'!$C$50,0))</f>
        <v>0</v>
      </c>
      <c r="AL519" s="69">
        <f>IF(J519="",G519,0)</f>
        <v>0</v>
      </c>
      <c r="AM519" s="3"/>
      <c r="AN519" s="3"/>
      <c r="AO519" s="3"/>
    </row>
    <row r="520" ht="13.65" customHeight="1">
      <c r="A520" t="s" s="32">
        <v>834</v>
      </c>
      <c r="B520" t="s" s="32">
        <v>345</v>
      </c>
      <c r="C520" s="60"/>
      <c r="D520" t="s" s="32">
        <v>184</v>
      </c>
      <c r="E520" s="60"/>
      <c r="F520" s="35"/>
      <c r="G520" s="35"/>
      <c r="H520" s="35"/>
      <c r="I520" s="16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69">
        <f>IF(Q520="X",G520,0)</f>
        <v>0</v>
      </c>
      <c r="Z520" s="69">
        <f>IF(R520="X",$G520,0)</f>
        <v>0</v>
      </c>
      <c r="AA520" s="69">
        <f>IF(S520="X",$G520,0)</f>
        <v>0</v>
      </c>
      <c r="AB520" s="69">
        <f>IF(N520="X",$G520,0)</f>
        <v>0</v>
      </c>
      <c r="AC520" s="69">
        <f>IF(O520="X",$G520,0)</f>
        <v>0</v>
      </c>
      <c r="AD520" s="69">
        <f>IF(P520="X",$G520,0)</f>
        <v>0</v>
      </c>
      <c r="AE520" s="69">
        <f>IF(K520="X",$G520,0)</f>
        <v>0</v>
      </c>
      <c r="AF520" s="69">
        <f>IF(T520="X",IF(D520="Days",C520,C520*'Globals'!$C$27)*E520,0)</f>
        <v>0</v>
      </c>
      <c r="AG520" s="69">
        <f>IF(U520="X",IF($D520="Days",$C520,$C520*'Globals'!$C$27)*$E520,0)</f>
        <v>0</v>
      </c>
      <c r="AH520" s="69">
        <f>IF(V520="X",$G520,0)</f>
        <v>0</v>
      </c>
      <c r="AI520" s="69">
        <f>IF(W520="X",$G520,0)</f>
        <v>0</v>
      </c>
      <c r="AJ520" s="69">
        <f>IF(L520="X",$G520,0)</f>
        <v>0</v>
      </c>
      <c r="AK520" s="69">
        <f>(IF(Q520="X",G520*'Globals'!$C$45,0))+(IF(N520="X",G520*'Globals'!$C$46,0))+(IF(O520="X",G520*'Globals'!$C$47,0))+(IF(K520="X",G520*'Globals'!$C$49,0))+(IF(T520="X",G520*'Globals'!$C$51,0))+(IF(L520="X",G520*'Globals'!$C$50,0))</f>
        <v>0</v>
      </c>
      <c r="AL520" s="69">
        <f>IF(J520="",G520,0)</f>
        <v>0</v>
      </c>
      <c r="AM520" s="3"/>
      <c r="AN520" s="3"/>
      <c r="AO520" s="3"/>
    </row>
    <row r="521" ht="13.65" customHeight="1">
      <c r="A521" s="107"/>
      <c r="B521" s="108"/>
      <c r="C521" s="108"/>
      <c r="D521" s="158"/>
      <c r="E521" s="108"/>
      <c r="F521" s="109"/>
      <c r="G521" s="109"/>
      <c r="H521" s="109"/>
      <c r="I521" s="3"/>
      <c r="J521" s="73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D521" s="69"/>
      <c r="AE521" s="69"/>
      <c r="AF521" s="69"/>
      <c r="AG521" s="69"/>
      <c r="AH521" s="69"/>
      <c r="AI521" s="69"/>
      <c r="AJ521" s="69"/>
      <c r="AK521" s="69"/>
      <c r="AL521" s="69"/>
      <c r="AM521" s="69"/>
      <c r="AN521" s="3"/>
      <c r="AO521" s="3"/>
    </row>
    <row r="522" ht="13.65" customHeight="1">
      <c r="A522" s="111"/>
      <c r="B522" t="s" s="63">
        <v>835</v>
      </c>
      <c r="C522" s="64"/>
      <c r="D522" s="64"/>
      <c r="E522" s="64"/>
      <c r="F522" s="113"/>
      <c r="G522" s="64"/>
      <c r="H522" s="112">
        <v>0</v>
      </c>
      <c r="I522" s="3"/>
      <c r="J522" s="97"/>
      <c r="K522" s="98"/>
      <c r="L522" s="98"/>
      <c r="M522" s="98"/>
      <c r="N522" s="98"/>
      <c r="O522" s="98"/>
      <c r="P522" s="98"/>
      <c r="Q522" s="98"/>
      <c r="R522" s="98"/>
      <c r="S522" s="98"/>
      <c r="T522" s="98"/>
      <c r="U522" s="98"/>
      <c r="V522" s="98"/>
      <c r="W522" s="98"/>
      <c r="X522" s="98"/>
      <c r="Y522" s="98"/>
      <c r="Z522" s="98"/>
      <c r="AA522" s="98"/>
      <c r="AB522" s="98"/>
      <c r="AC522" s="98"/>
      <c r="AD522" s="98"/>
      <c r="AE522" s="98"/>
      <c r="AF522" s="98"/>
      <c r="AG522" s="98"/>
      <c r="AH522" s="98"/>
      <c r="AI522" s="98"/>
      <c r="AJ522" s="98"/>
      <c r="AK522" s="98"/>
      <c r="AL522" s="98"/>
      <c r="AM522" s="98"/>
      <c r="AN522" s="3"/>
      <c r="AO522" s="3"/>
    </row>
    <row r="523" ht="13.65" customHeight="1">
      <c r="A523" s="107"/>
      <c r="B523" s="108"/>
      <c r="C523" s="108"/>
      <c r="D523" s="108"/>
      <c r="E523" s="108"/>
      <c r="F523" s="110"/>
      <c r="G523" s="109"/>
      <c r="H523" s="109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69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ht="13.65" customHeight="1">
      <c r="A524" t="s" s="101">
        <v>101</v>
      </c>
      <c r="B524" t="s" s="101">
        <v>836</v>
      </c>
      <c r="C524" s="103"/>
      <c r="D524" s="103"/>
      <c r="E524" s="103"/>
      <c r="F524" s="104"/>
      <c r="G524" s="105"/>
      <c r="H524" s="105"/>
      <c r="I524" s="16"/>
      <c r="J524" s="97"/>
      <c r="K524" s="98"/>
      <c r="L524" s="98"/>
      <c r="M524" s="98"/>
      <c r="N524" s="98"/>
      <c r="O524" s="98"/>
      <c r="P524" s="98"/>
      <c r="Q524" s="98"/>
      <c r="R524" s="98"/>
      <c r="S524" s="98"/>
      <c r="T524" s="98"/>
      <c r="U524" s="98"/>
      <c r="V524" s="98"/>
      <c r="W524" s="98"/>
      <c r="X524" s="98"/>
      <c r="Y524" s="98"/>
      <c r="Z524" s="98"/>
      <c r="AA524" s="98"/>
      <c r="AB524" s="98"/>
      <c r="AC524" s="98"/>
      <c r="AD524" s="98"/>
      <c r="AE524" s="98"/>
      <c r="AF524" s="98"/>
      <c r="AG524" s="98"/>
      <c r="AH524" s="98"/>
      <c r="AI524" s="98"/>
      <c r="AJ524" s="98"/>
      <c r="AK524" s="98"/>
      <c r="AL524" s="98"/>
      <c r="AM524" s="98"/>
      <c r="AN524" s="3"/>
      <c r="AO524" s="3"/>
    </row>
    <row r="525" ht="13.65" customHeight="1">
      <c r="A525" t="s" s="32">
        <v>837</v>
      </c>
      <c r="B525" t="s" s="32">
        <v>838</v>
      </c>
      <c r="C525" s="60">
        <v>1</v>
      </c>
      <c r="D525" t="s" s="32">
        <v>184</v>
      </c>
      <c r="E525" s="60">
        <v>1</v>
      </c>
      <c r="F525" s="106">
        <v>0</v>
      </c>
      <c r="G525" s="35">
        <v>0</v>
      </c>
      <c r="H525" s="35"/>
      <c r="I525" s="16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69">
        <f>IF(Q525="X",G525,0)</f>
        <v>0</v>
      </c>
      <c r="Z525" s="69">
        <f>IF(R525="X",$G525,0)</f>
        <v>0</v>
      </c>
      <c r="AA525" s="69">
        <f>IF(S525="X",$G525,0)</f>
        <v>0</v>
      </c>
      <c r="AB525" s="69">
        <f>IF(N525="X",$G525,0)</f>
        <v>0</v>
      </c>
      <c r="AC525" s="69">
        <f>IF(O525="X",$G525,0)</f>
        <v>0</v>
      </c>
      <c r="AD525" s="69">
        <f>IF(P525="X",$G525,0)</f>
        <v>0</v>
      </c>
      <c r="AE525" s="69">
        <f>IF(K525="X",$G525,0)</f>
        <v>0</v>
      </c>
      <c r="AF525" s="69">
        <f>IF(T525="X",IF(D525="Days",C525,C525*'Globals'!$C$27)*E525,0)</f>
        <v>0</v>
      </c>
      <c r="AG525" s="69">
        <f>IF(U525="X",IF($D525="Days",$C525,$C525*'Globals'!$C$27)*$E525,0)</f>
        <v>0</v>
      </c>
      <c r="AH525" s="69">
        <f>IF(V525="X",$G525,0)</f>
        <v>0</v>
      </c>
      <c r="AI525" s="69">
        <f>IF(W525="X",$G525,0)</f>
        <v>0</v>
      </c>
      <c r="AJ525" s="69">
        <f>IF(L525="X",$G525,0)</f>
        <v>0</v>
      </c>
      <c r="AK525" s="69">
        <f>(IF(Q525="X",G525*'Globals'!$C$45,0))+(IF(N525="X",G525*'Globals'!$C$46,0))+(IF(O525="X",G525*'Globals'!$C$47,0))+(IF(K525="X",G525*'Globals'!$C$49,0))+(IF(T525="X",G525*'Globals'!$C$51,0))+(IF(L525="X",G525*'Globals'!$C$50,0))</f>
        <v>0</v>
      </c>
      <c r="AL525" s="69">
        <f>IF(J525="",G525,0)</f>
        <v>0</v>
      </c>
      <c r="AM525" s="3"/>
      <c r="AN525" s="3"/>
      <c r="AO525" s="3"/>
    </row>
    <row r="526" ht="13.65" customHeight="1">
      <c r="A526" t="s" s="32">
        <v>839</v>
      </c>
      <c r="B526" t="s" s="32">
        <v>840</v>
      </c>
      <c r="C526" s="60"/>
      <c r="D526" t="s" s="32">
        <v>184</v>
      </c>
      <c r="E526" s="60"/>
      <c r="F526" s="106"/>
      <c r="G526" s="35"/>
      <c r="H526" s="35"/>
      <c r="I526" s="16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69">
        <f>IF(Q526="X",G526,0)</f>
        <v>0</v>
      </c>
      <c r="Z526" s="69">
        <f>IF(R526="X",$G526,0)</f>
        <v>0</v>
      </c>
      <c r="AA526" s="69">
        <f>IF(S526="X",$G526,0)</f>
        <v>0</v>
      </c>
      <c r="AB526" s="69">
        <f>IF(N526="X",$G526,0)</f>
        <v>0</v>
      </c>
      <c r="AC526" s="69">
        <f>IF(O526="X",$G526,0)</f>
        <v>0</v>
      </c>
      <c r="AD526" s="69">
        <f>IF(P526="X",$G526,0)</f>
        <v>0</v>
      </c>
      <c r="AE526" s="69">
        <f>IF(K526="X",$G526,0)</f>
        <v>0</v>
      </c>
      <c r="AF526" s="69">
        <f>IF(T526="X",IF(D526="Days",C526,C526*'Globals'!$C$27)*E526,0)</f>
        <v>0</v>
      </c>
      <c r="AG526" s="69">
        <f>IF(U526="X",IF($D526="Days",$C526,$C526*'Globals'!$C$27)*$E526,0)</f>
        <v>0</v>
      </c>
      <c r="AH526" s="69">
        <f>IF(V526="X",$G526,0)</f>
        <v>0</v>
      </c>
      <c r="AI526" s="69">
        <f>IF(W526="X",$G526,0)</f>
        <v>0</v>
      </c>
      <c r="AJ526" s="69">
        <f>IF(L526="X",$G526,0)</f>
        <v>0</v>
      </c>
      <c r="AK526" s="69">
        <f>(IF(Q526="X",G526*'Globals'!$C$45,0))+(IF(N526="X",G526*'Globals'!$C$46,0))+(IF(O526="X",G526*'Globals'!$C$47,0))+(IF(K526="X",G526*'Globals'!$C$49,0))+(IF(T526="X",G526*'Globals'!$C$51,0))+(IF(L526="X",G526*'Globals'!$C$50,0))</f>
        <v>0</v>
      </c>
      <c r="AL526" s="69">
        <f>IF(J526="",G526,0)</f>
        <v>0</v>
      </c>
      <c r="AM526" s="3"/>
      <c r="AN526" s="3"/>
      <c r="AO526" s="3"/>
    </row>
    <row r="527" ht="13.65" customHeight="1">
      <c r="A527" t="s" s="32">
        <v>841</v>
      </c>
      <c r="B527" t="s" s="32">
        <v>842</v>
      </c>
      <c r="C527" s="60"/>
      <c r="D527" t="s" s="32">
        <v>184</v>
      </c>
      <c r="E527" s="60"/>
      <c r="F527" s="106"/>
      <c r="G527" s="35"/>
      <c r="H527" s="35"/>
      <c r="I527" s="16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69">
        <f>IF(Q527="X",G527,0)</f>
        <v>0</v>
      </c>
      <c r="Z527" s="69">
        <f>IF(R527="X",$G527,0)</f>
        <v>0</v>
      </c>
      <c r="AA527" s="69">
        <f>IF(S527="X",$G527,0)</f>
        <v>0</v>
      </c>
      <c r="AB527" s="69">
        <f>IF(N527="X",$G527,0)</f>
        <v>0</v>
      </c>
      <c r="AC527" s="69">
        <f>IF(O527="X",$G527,0)</f>
        <v>0</v>
      </c>
      <c r="AD527" s="69">
        <f>IF(P527="X",$G527,0)</f>
        <v>0</v>
      </c>
      <c r="AE527" s="69">
        <f>IF(K527="X",$G527,0)</f>
        <v>0</v>
      </c>
      <c r="AF527" s="69">
        <f>IF(T527="X",IF(D527="Days",C527,C527*'Globals'!$C$27)*E527,0)</f>
        <v>0</v>
      </c>
      <c r="AG527" s="69">
        <f>IF(U527="X",IF($D527="Days",$C527,$C527*'Globals'!$C$27)*$E527,0)</f>
        <v>0</v>
      </c>
      <c r="AH527" s="69">
        <f>IF(V527="X",$G527,0)</f>
        <v>0</v>
      </c>
      <c r="AI527" s="69">
        <f>IF(W527="X",$G527,0)</f>
        <v>0</v>
      </c>
      <c r="AJ527" s="69">
        <f>IF(L527="X",$G527,0)</f>
        <v>0</v>
      </c>
      <c r="AK527" s="69">
        <f>(IF(Q527="X",G527*'Globals'!$C$45,0))+(IF(N527="X",G527*'Globals'!$C$46,0))+(IF(O527="X",G527*'Globals'!$C$47,0))+(IF(K527="X",G527*'Globals'!$C$49,0))+(IF(T527="X",G527*'Globals'!$C$51,0))+(IF(L527="X",G527*'Globals'!$C$50,0))</f>
        <v>0</v>
      </c>
      <c r="AL527" s="69">
        <f>IF(J527="",G527,0)</f>
        <v>0</v>
      </c>
      <c r="AM527" s="3"/>
      <c r="AN527" s="3"/>
      <c r="AO527" s="3"/>
    </row>
    <row r="528" ht="13.65" customHeight="1">
      <c r="A528" t="s" s="32">
        <v>843</v>
      </c>
      <c r="B528" t="s" s="32">
        <v>844</v>
      </c>
      <c r="C528" s="60"/>
      <c r="D528" t="s" s="32">
        <v>184</v>
      </c>
      <c r="E528" s="60"/>
      <c r="F528" s="106">
        <v>0</v>
      </c>
      <c r="G528" s="35"/>
      <c r="H528" s="35"/>
      <c r="I528" s="16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69">
        <f>IF(Q528="X",G528,0)</f>
        <v>0</v>
      </c>
      <c r="Z528" s="69">
        <f>IF(R528="X",$G528,0)</f>
        <v>0</v>
      </c>
      <c r="AA528" s="69">
        <f>IF(S528="X",$G528,0)</f>
        <v>0</v>
      </c>
      <c r="AB528" s="69">
        <f>IF(N528="X",$G528,0)</f>
        <v>0</v>
      </c>
      <c r="AC528" s="69">
        <f>IF(O528="X",$G528,0)</f>
        <v>0</v>
      </c>
      <c r="AD528" s="69">
        <f>IF(P528="X",$G528,0)</f>
        <v>0</v>
      </c>
      <c r="AE528" s="69">
        <f>IF(K528="X",$G528,0)</f>
        <v>0</v>
      </c>
      <c r="AF528" s="69">
        <f>IF(T528="X",IF(D528="Days",C528,C528*'Globals'!$C$27)*E528,0)</f>
        <v>0</v>
      </c>
      <c r="AG528" s="69">
        <f>IF(U528="X",IF($D528="Days",$C528,$C528*'Globals'!$C$27)*$E528,0)</f>
        <v>0</v>
      </c>
      <c r="AH528" s="69">
        <f>IF(V528="X",$G528,0)</f>
        <v>0</v>
      </c>
      <c r="AI528" s="69">
        <f>IF(W528="X",$G528,0)</f>
        <v>0</v>
      </c>
      <c r="AJ528" s="69">
        <f>IF(L528="X",$G528,0)</f>
        <v>0</v>
      </c>
      <c r="AK528" s="69">
        <f>(IF(Q528="X",G528*'Globals'!$C$45,0))+(IF(N528="X",G528*'Globals'!$C$46,0))+(IF(O528="X",G528*'Globals'!$C$47,0))+(IF(K528="X",G528*'Globals'!$C$49,0))+(IF(T528="X",G528*'Globals'!$C$51,0))+(IF(L528="X",G528*'Globals'!$C$50,0))</f>
        <v>0</v>
      </c>
      <c r="AL528" s="69">
        <f>IF(J528="",G528,0)</f>
        <v>0</v>
      </c>
      <c r="AM528" s="3"/>
      <c r="AN528" s="3"/>
      <c r="AO528" s="3"/>
    </row>
    <row r="529" ht="13.65" customHeight="1">
      <c r="A529" t="s" s="32">
        <v>845</v>
      </c>
      <c r="B529" t="s" s="32">
        <v>846</v>
      </c>
      <c r="C529" s="60"/>
      <c r="D529" t="s" s="32">
        <v>184</v>
      </c>
      <c r="E529" s="60"/>
      <c r="F529" s="106"/>
      <c r="G529" s="35"/>
      <c r="H529" s="35"/>
      <c r="I529" s="16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69">
        <f>IF(Q529="X",G529,0)</f>
        <v>0</v>
      </c>
      <c r="Z529" s="69">
        <f>IF(R529="X",$G529,0)</f>
        <v>0</v>
      </c>
      <c r="AA529" s="69">
        <f>IF(S529="X",$G529,0)</f>
        <v>0</v>
      </c>
      <c r="AB529" s="69">
        <f>IF(N529="X",$G529,0)</f>
        <v>0</v>
      </c>
      <c r="AC529" s="69">
        <f>IF(O529="X",$G529,0)</f>
        <v>0</v>
      </c>
      <c r="AD529" s="69">
        <f>IF(P529="X",$G529,0)</f>
        <v>0</v>
      </c>
      <c r="AE529" s="69">
        <f>IF(K529="X",$G529,0)</f>
        <v>0</v>
      </c>
      <c r="AF529" s="69">
        <f>IF(T529="X",IF(D529="Days",C529,C529*'Globals'!$C$27)*E529,0)</f>
        <v>0</v>
      </c>
      <c r="AG529" s="69">
        <f>IF(U529="X",IF($D529="Days",$C529,$C529*'Globals'!$C$27)*$E529,0)</f>
        <v>0</v>
      </c>
      <c r="AH529" s="69">
        <f>IF(V529="X",$G529,0)</f>
        <v>0</v>
      </c>
      <c r="AI529" s="69">
        <f>IF(W529="X",$G529,0)</f>
        <v>0</v>
      </c>
      <c r="AJ529" s="69">
        <f>IF(L529="X",$G529,0)</f>
        <v>0</v>
      </c>
      <c r="AK529" s="69">
        <f>(IF(Q529="X",G529*'Globals'!$C$45,0))+(IF(N529="X",G529*'Globals'!$C$46,0))+(IF(O529="X",G529*'Globals'!$C$47,0))+(IF(K529="X",G529*'Globals'!$C$49,0))+(IF(T529="X",G529*'Globals'!$C$51,0))+(IF(L529="X",G529*'Globals'!$C$50,0))</f>
        <v>0</v>
      </c>
      <c r="AL529" s="69">
        <f>IF(J529="",G529,0)</f>
        <v>0</v>
      </c>
      <c r="AM529" s="3"/>
      <c r="AN529" s="3"/>
      <c r="AO529" s="3"/>
    </row>
    <row r="530" ht="13.65" customHeight="1">
      <c r="A530" t="s" s="32">
        <v>847</v>
      </c>
      <c r="B530" t="s" s="32">
        <v>848</v>
      </c>
      <c r="C530" s="60"/>
      <c r="D530" t="s" s="32">
        <v>184</v>
      </c>
      <c r="E530" s="60"/>
      <c r="F530" s="106"/>
      <c r="G530" s="35"/>
      <c r="H530" s="35"/>
      <c r="I530" s="16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69">
        <f>IF(Q530="X",G530,0)</f>
        <v>0</v>
      </c>
      <c r="Z530" s="69">
        <f>IF(R530="X",$G530,0)</f>
        <v>0</v>
      </c>
      <c r="AA530" s="69">
        <f>IF(S530="X",$G530,0)</f>
        <v>0</v>
      </c>
      <c r="AB530" s="69">
        <f>IF(N530="X",$G530,0)</f>
        <v>0</v>
      </c>
      <c r="AC530" s="69">
        <f>IF(O530="X",$G530,0)</f>
        <v>0</v>
      </c>
      <c r="AD530" s="69">
        <f>IF(P530="X",$G530,0)</f>
        <v>0</v>
      </c>
      <c r="AE530" s="69">
        <f>IF(K530="X",$G530,0)</f>
        <v>0</v>
      </c>
      <c r="AF530" s="69">
        <f>IF(T530="X",IF(D530="Days",C530,C530*'Globals'!$C$27)*E530,0)</f>
        <v>0</v>
      </c>
      <c r="AG530" s="69">
        <f>IF(U530="X",IF($D530="Days",$C530,$C530*'Globals'!$C$27)*$E530,0)</f>
        <v>0</v>
      </c>
      <c r="AH530" s="69">
        <f>IF(V530="X",$G530,0)</f>
        <v>0</v>
      </c>
      <c r="AI530" s="69">
        <f>IF(W530="X",$G530,0)</f>
        <v>0</v>
      </c>
      <c r="AJ530" s="69">
        <f>IF(L530="X",$G530,0)</f>
        <v>0</v>
      </c>
      <c r="AK530" s="69">
        <f>(IF(Q530="X",G530*'Globals'!$C$45,0))+(IF(N530="X",G530*'Globals'!$C$46,0))+(IF(O530="X",G530*'Globals'!$C$47,0))+(IF(K530="X",G530*'Globals'!$C$49,0))+(IF(T530="X",G530*'Globals'!$C$51,0))+(IF(L530="X",G530*'Globals'!$C$50,0))</f>
        <v>0</v>
      </c>
      <c r="AL530" s="69">
        <f>IF(J530="",G530,0)</f>
        <v>0</v>
      </c>
      <c r="AM530" s="3"/>
      <c r="AN530" s="3"/>
      <c r="AO530" s="3"/>
    </row>
    <row r="531" ht="13.65" customHeight="1">
      <c r="A531" t="s" s="32">
        <v>849</v>
      </c>
      <c r="B531" t="s" s="32">
        <v>850</v>
      </c>
      <c r="C531" s="60"/>
      <c r="D531" t="s" s="32">
        <v>184</v>
      </c>
      <c r="E531" s="60"/>
      <c r="F531" s="106"/>
      <c r="G531" s="35"/>
      <c r="H531" s="35"/>
      <c r="I531" s="16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69">
        <f>IF(Q531="X",G531,0)</f>
        <v>0</v>
      </c>
      <c r="Z531" s="69">
        <f>IF(R531="X",$G531,0)</f>
        <v>0</v>
      </c>
      <c r="AA531" s="69">
        <f>IF(S531="X",$G531,0)</f>
        <v>0</v>
      </c>
      <c r="AB531" s="69">
        <f>IF(N531="X",$G531,0)</f>
        <v>0</v>
      </c>
      <c r="AC531" s="69">
        <f>IF(O531="X",$G531,0)</f>
        <v>0</v>
      </c>
      <c r="AD531" s="69">
        <f>IF(P531="X",$G531,0)</f>
        <v>0</v>
      </c>
      <c r="AE531" s="69">
        <f>IF(K531="X",$G531,0)</f>
        <v>0</v>
      </c>
      <c r="AF531" s="69">
        <f>IF(T531="X",IF(D531="Days",C531,C531*'Globals'!$C$27)*E531,0)</f>
        <v>0</v>
      </c>
      <c r="AG531" s="69">
        <f>IF(U531="X",IF($D531="Days",$C531,$C531*'Globals'!$C$27)*$E531,0)</f>
        <v>0</v>
      </c>
      <c r="AH531" s="69">
        <f>IF(V531="X",$G531,0)</f>
        <v>0</v>
      </c>
      <c r="AI531" s="69">
        <f>IF(W531="X",$G531,0)</f>
        <v>0</v>
      </c>
      <c r="AJ531" s="69">
        <f>IF(L531="X",$G531,0)</f>
        <v>0</v>
      </c>
      <c r="AK531" s="69">
        <f>(IF(Q531="X",G531*'Globals'!$C$45,0))+(IF(N531="X",G531*'Globals'!$C$46,0))+(IF(O531="X",G531*'Globals'!$C$47,0))+(IF(K531="X",G531*'Globals'!$C$49,0))+(IF(T531="X",G531*'Globals'!$C$51,0))+(IF(L531="X",G531*'Globals'!$C$50,0))</f>
        <v>0</v>
      </c>
      <c r="AL531" s="69">
        <f>IF(J531="",G531,0)</f>
        <v>0</v>
      </c>
      <c r="AM531" s="3"/>
      <c r="AN531" s="3"/>
      <c r="AO531" s="3"/>
    </row>
    <row r="532" ht="13.65" customHeight="1">
      <c r="A532" t="s" s="32">
        <v>851</v>
      </c>
      <c r="B532" t="s" s="32">
        <v>852</v>
      </c>
      <c r="C532" s="60"/>
      <c r="D532" t="s" s="32">
        <v>184</v>
      </c>
      <c r="E532" s="60"/>
      <c r="F532" s="106"/>
      <c r="G532" s="35"/>
      <c r="H532" s="35"/>
      <c r="I532" s="16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69">
        <f>IF(Q532="X",G532,0)</f>
        <v>0</v>
      </c>
      <c r="Z532" s="69">
        <f>IF(R532="X",$G532,0)</f>
        <v>0</v>
      </c>
      <c r="AA532" s="69">
        <f>IF(S532="X",$G532,0)</f>
        <v>0</v>
      </c>
      <c r="AB532" s="69">
        <f>IF(N532="X",$G532,0)</f>
        <v>0</v>
      </c>
      <c r="AC532" s="69">
        <f>IF(O532="X",$G532,0)</f>
        <v>0</v>
      </c>
      <c r="AD532" s="69">
        <f>IF(P532="X",$G532,0)</f>
        <v>0</v>
      </c>
      <c r="AE532" s="69">
        <f>IF(K532="X",$G532,0)</f>
        <v>0</v>
      </c>
      <c r="AF532" s="69">
        <f>IF(T532="X",IF(D532="Days",C532,C532*'Globals'!$C$27)*E532,0)</f>
        <v>0</v>
      </c>
      <c r="AG532" s="69">
        <f>IF(U532="X",IF($D532="Days",$C532,$C532*'Globals'!$C$27)*$E532,0)</f>
        <v>0</v>
      </c>
      <c r="AH532" s="69">
        <f>IF(V532="X",$G532,0)</f>
        <v>0</v>
      </c>
      <c r="AI532" s="69">
        <f>IF(W532="X",$G532,0)</f>
        <v>0</v>
      </c>
      <c r="AJ532" s="69">
        <f>IF(L532="X",$G532,0)</f>
        <v>0</v>
      </c>
      <c r="AK532" s="69">
        <f>(IF(Q532="X",G532*'Globals'!$C$45,0))+(IF(N532="X",G532*'Globals'!$C$46,0))+(IF(O532="X",G532*'Globals'!$C$47,0))+(IF(K532="X",G532*'Globals'!$C$49,0))+(IF(T532="X",G532*'Globals'!$C$51,0))+(IF(L532="X",G532*'Globals'!$C$50,0))</f>
        <v>0</v>
      </c>
      <c r="AL532" s="69">
        <f>IF(J532="",G532,0)</f>
        <v>0</v>
      </c>
      <c r="AM532" s="3"/>
      <c r="AN532" s="3"/>
      <c r="AO532" s="3"/>
    </row>
    <row r="533" ht="13.65" customHeight="1">
      <c r="A533" t="s" s="32">
        <v>853</v>
      </c>
      <c r="B533" t="s" s="32">
        <v>854</v>
      </c>
      <c r="C533" s="60"/>
      <c r="D533" t="s" s="32">
        <v>184</v>
      </c>
      <c r="E533" s="60"/>
      <c r="F533" s="106">
        <v>0</v>
      </c>
      <c r="G533" s="35"/>
      <c r="H533" s="35"/>
      <c r="I533" s="16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69">
        <f>IF(Q533="X",G533,0)</f>
        <v>0</v>
      </c>
      <c r="Z533" s="69">
        <f>IF(R533="X",$G533,0)</f>
        <v>0</v>
      </c>
      <c r="AA533" s="69">
        <f>IF(S533="X",$G533,0)</f>
        <v>0</v>
      </c>
      <c r="AB533" s="69">
        <f>IF(N533="X",$G533,0)</f>
        <v>0</v>
      </c>
      <c r="AC533" s="69">
        <f>IF(O533="X",$G533,0)</f>
        <v>0</v>
      </c>
      <c r="AD533" s="69">
        <f>IF(P533="X",$G533,0)</f>
        <v>0</v>
      </c>
      <c r="AE533" s="69">
        <f>IF(K533="X",$G533,0)</f>
        <v>0</v>
      </c>
      <c r="AF533" s="69">
        <f>IF(T533="X",IF(D533="Days",C533,C533*'Globals'!$C$27)*E533,0)</f>
        <v>0</v>
      </c>
      <c r="AG533" s="69">
        <f>IF(U533="X",IF($D533="Days",$C533,$C533*'Globals'!$C$27)*$E533,0)</f>
        <v>0</v>
      </c>
      <c r="AH533" s="69">
        <f>IF(V533="X",$G533,0)</f>
        <v>0</v>
      </c>
      <c r="AI533" s="69">
        <f>IF(W533="X",$G533,0)</f>
        <v>0</v>
      </c>
      <c r="AJ533" s="69">
        <f>IF(L533="X",$G533,0)</f>
        <v>0</v>
      </c>
      <c r="AK533" s="69">
        <f>(IF(Q533="X",G533*'Globals'!$C$45,0))+(IF(N533="X",G533*'Globals'!$C$46,0))+(IF(O533="X",G533*'Globals'!$C$47,0))+(IF(K533="X",G533*'Globals'!$C$49,0))+(IF(T533="X",G533*'Globals'!$C$51,0))+(IF(L533="X",G533*'Globals'!$C$50,0))</f>
        <v>0</v>
      </c>
      <c r="AL533" s="69">
        <f>IF(J533="",G533,0)</f>
        <v>0</v>
      </c>
      <c r="AM533" s="3"/>
      <c r="AN533" s="3"/>
      <c r="AO533" s="3"/>
    </row>
    <row r="534" ht="13.65" customHeight="1">
      <c r="A534" t="s" s="32">
        <v>855</v>
      </c>
      <c r="B534" t="s" s="32">
        <v>856</v>
      </c>
      <c r="C534" s="60"/>
      <c r="D534" t="s" s="32">
        <v>184</v>
      </c>
      <c r="E534" s="60"/>
      <c r="F534" s="106">
        <v>0</v>
      </c>
      <c r="G534" s="35"/>
      <c r="H534" s="35"/>
      <c r="I534" s="16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69">
        <f>IF(Q534="X",G534,0)</f>
        <v>0</v>
      </c>
      <c r="Z534" s="69">
        <f>IF(R534="X",$G534,0)</f>
        <v>0</v>
      </c>
      <c r="AA534" s="69">
        <f>IF(S534="X",$G534,0)</f>
        <v>0</v>
      </c>
      <c r="AB534" s="69">
        <f>IF(N534="X",$G534,0)</f>
        <v>0</v>
      </c>
      <c r="AC534" s="69">
        <f>IF(O534="X",$G534,0)</f>
        <v>0</v>
      </c>
      <c r="AD534" s="69">
        <f>IF(P534="X",$G534,0)</f>
        <v>0</v>
      </c>
      <c r="AE534" s="69">
        <f>IF(K534="X",$G534,0)</f>
        <v>0</v>
      </c>
      <c r="AF534" s="69">
        <f>IF(T534="X",IF(D534="Days",C534,C534*'Globals'!$C$27)*E534,0)</f>
        <v>0</v>
      </c>
      <c r="AG534" s="69">
        <f>IF(U534="X",IF($D534="Days",$C534,$C534*'Globals'!$C$27)*$E534,0)</f>
        <v>0</v>
      </c>
      <c r="AH534" s="69">
        <f>IF(V534="X",$G534,0)</f>
        <v>0</v>
      </c>
      <c r="AI534" s="69">
        <f>IF(W534="X",$G534,0)</f>
        <v>0</v>
      </c>
      <c r="AJ534" s="69">
        <f>IF(L534="X",$G534,0)</f>
        <v>0</v>
      </c>
      <c r="AK534" s="69">
        <f>(IF(Q534="X",G534*'Globals'!$C$45,0))+(IF(N534="X",G534*'Globals'!$C$46,0))+(IF(O534="X",G534*'Globals'!$C$47,0))+(IF(K534="X",G534*'Globals'!$C$49,0))+(IF(T534="X",G534*'Globals'!$C$51,0))+(IF(L534="X",G534*'Globals'!$C$50,0))</f>
        <v>0</v>
      </c>
      <c r="AL534" s="69">
        <f>IF(J534="",G534,0)</f>
        <v>0</v>
      </c>
      <c r="AM534" s="3"/>
      <c r="AN534" s="3"/>
      <c r="AO534" s="3"/>
    </row>
    <row r="535" ht="13.65" customHeight="1">
      <c r="A535" t="s" s="32">
        <v>857</v>
      </c>
      <c r="B535" t="s" s="32">
        <v>858</v>
      </c>
      <c r="C535" s="60"/>
      <c r="D535" t="s" s="32">
        <v>184</v>
      </c>
      <c r="E535" s="60"/>
      <c r="F535" s="106">
        <v>0</v>
      </c>
      <c r="G535" s="35"/>
      <c r="H535" s="35"/>
      <c r="I535" s="16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69">
        <f>IF(Q535="X",G535,0)</f>
        <v>0</v>
      </c>
      <c r="Z535" s="69">
        <f>IF(R535="X",$G535,0)</f>
        <v>0</v>
      </c>
      <c r="AA535" s="69">
        <f>IF(S535="X",$G535,0)</f>
        <v>0</v>
      </c>
      <c r="AB535" s="69">
        <f>IF(N535="X",$G535,0)</f>
        <v>0</v>
      </c>
      <c r="AC535" s="69">
        <f>IF(O535="X",$G535,0)</f>
        <v>0</v>
      </c>
      <c r="AD535" s="69">
        <f>IF(P535="X",$G535,0)</f>
        <v>0</v>
      </c>
      <c r="AE535" s="69">
        <f>IF(K535="X",$G535,0)</f>
        <v>0</v>
      </c>
      <c r="AF535" s="69">
        <f>IF(T535="X",IF(D535="Days",C535,C535*'Globals'!$C$27)*E535,0)</f>
        <v>0</v>
      </c>
      <c r="AG535" s="69">
        <f>IF(U535="X",IF($D535="Days",$C535,$C535*'Globals'!$C$27)*$E535,0)</f>
        <v>0</v>
      </c>
      <c r="AH535" s="69">
        <f>IF(V535="X",$G535,0)</f>
        <v>0</v>
      </c>
      <c r="AI535" s="69">
        <f>IF(W535="X",$G535,0)</f>
        <v>0</v>
      </c>
      <c r="AJ535" s="69">
        <f>IF(L535="X",$G535,0)</f>
        <v>0</v>
      </c>
      <c r="AK535" s="69">
        <f>(IF(Q535="X",G535*'Globals'!$C$45,0))+(IF(N535="X",G535*'Globals'!$C$46,0))+(IF(O535="X",G535*'Globals'!$C$47,0))+(IF(K535="X",G535*'Globals'!$C$49,0))+(IF(T535="X",G535*'Globals'!$C$51,0))+(IF(L535="X",G535*'Globals'!$C$50,0))</f>
        <v>0</v>
      </c>
      <c r="AL535" s="69">
        <f>IF(J535="",G535,0)</f>
        <v>0</v>
      </c>
      <c r="AM535" s="3"/>
      <c r="AN535" s="3"/>
      <c r="AO535" s="3"/>
    </row>
    <row r="536" ht="13.65" customHeight="1">
      <c r="A536" t="s" s="32">
        <v>859</v>
      </c>
      <c r="B536" t="s" s="32">
        <v>805</v>
      </c>
      <c r="C536" s="60"/>
      <c r="D536" t="s" s="32">
        <v>228</v>
      </c>
      <c r="E536" s="60"/>
      <c r="F536" s="106"/>
      <c r="G536" s="35"/>
      <c r="H536" s="35"/>
      <c r="I536" s="16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69">
        <f>IF(Q536="X",G536,0)</f>
        <v>0</v>
      </c>
      <c r="Z536" s="69">
        <f>IF(R536="X",$G536,0)</f>
        <v>0</v>
      </c>
      <c r="AA536" s="69">
        <f>IF(S536="X",$G536,0)</f>
        <v>0</v>
      </c>
      <c r="AB536" s="69">
        <f>IF(N536="X",$G536,0)</f>
        <v>0</v>
      </c>
      <c r="AC536" s="69">
        <f>IF(O536="X",$G536,0)</f>
        <v>0</v>
      </c>
      <c r="AD536" s="69">
        <f>IF(P536="X",$G536,0)</f>
        <v>0</v>
      </c>
      <c r="AE536" s="69">
        <f>IF(K536="X",$G536,0)</f>
        <v>0</v>
      </c>
      <c r="AF536" s="69">
        <f>IF(T536="X",IF(D536="Days",C536,C536*'Globals'!$C$27)*E536,0)</f>
        <v>0</v>
      </c>
      <c r="AG536" s="69">
        <f>IF(U536="X",IF($D536="Days",$C536,$C536*'Globals'!$C$27)*$E536,0)</f>
        <v>0</v>
      </c>
      <c r="AH536" s="69">
        <f>IF(V536="X",$G536,0)</f>
        <v>0</v>
      </c>
      <c r="AI536" s="69">
        <f>IF(W536="X",$G536,0)</f>
        <v>0</v>
      </c>
      <c r="AJ536" s="69">
        <f>IF(L536="X",$G536,0)</f>
        <v>0</v>
      </c>
      <c r="AK536" s="69">
        <f>(IF(Q536="X",G536*'Globals'!$C$45,0))+(IF(N536="X",G536*'Globals'!$C$46,0))+(IF(O536="X",G536*'Globals'!$C$47,0))+(IF(K536="X",G536*'Globals'!$C$49,0))+(IF(T536="X",G536*'Globals'!$C$51,0))+(IF(L536="X",G536*'Globals'!$C$50,0))</f>
        <v>0</v>
      </c>
      <c r="AL536" s="69">
        <f>IF(J536="",G536,0)</f>
        <v>0</v>
      </c>
      <c r="AM536" s="3"/>
      <c r="AN536" s="3"/>
      <c r="AO536" s="3"/>
    </row>
    <row r="537" ht="13.65" customHeight="1">
      <c r="A537" t="s" s="32">
        <v>860</v>
      </c>
      <c r="B537" t="s" s="32">
        <v>345</v>
      </c>
      <c r="C537" s="60"/>
      <c r="D537" t="s" s="32">
        <v>184</v>
      </c>
      <c r="E537" s="60">
        <v>1</v>
      </c>
      <c r="F537" s="106">
        <v>0</v>
      </c>
      <c r="G537" s="35">
        <v>0</v>
      </c>
      <c r="H537" s="35"/>
      <c r="I537" s="16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69">
        <f>IF(Q537="X",G537,0)</f>
        <v>0</v>
      </c>
      <c r="Z537" s="69">
        <f>IF(R537="X",$G537,0)</f>
        <v>0</v>
      </c>
      <c r="AA537" s="69">
        <f>IF(S537="X",$G537,0)</f>
        <v>0</v>
      </c>
      <c r="AB537" s="69">
        <f>IF(N537="X",$G537,0)</f>
        <v>0</v>
      </c>
      <c r="AC537" s="69">
        <f>IF(O537="X",$G537,0)</f>
        <v>0</v>
      </c>
      <c r="AD537" s="69">
        <f>IF(P537="X",$G537,0)</f>
        <v>0</v>
      </c>
      <c r="AE537" s="69">
        <f>IF(K537="X",$G537,0)</f>
        <v>0</v>
      </c>
      <c r="AF537" s="69">
        <f>IF(T537="X",IF(D537="Days",C537,C537*'Globals'!$C$27)*E537,0)</f>
        <v>0</v>
      </c>
      <c r="AG537" s="69">
        <f>IF(U537="X",IF($D537="Days",$C537,$C537*'Globals'!$C$27)*$E537,0)</f>
        <v>0</v>
      </c>
      <c r="AH537" s="69">
        <f>IF(V537="X",$G537,0)</f>
        <v>0</v>
      </c>
      <c r="AI537" s="69">
        <f>IF(W537="X",$G537,0)</f>
        <v>0</v>
      </c>
      <c r="AJ537" s="69">
        <f>IF(L537="X",$G537,0)</f>
        <v>0</v>
      </c>
      <c r="AK537" s="69">
        <f>(IF(Q537="X",G537*'Globals'!$C$45,0))+(IF(N537="X",G537*'Globals'!$C$46,0))+(IF(O537="X",G537*'Globals'!$C$47,0))+(IF(K537="X",G537*'Globals'!$C$49,0))+(IF(T537="X",G537*'Globals'!$C$51,0))+(IF(L537="X",G537*'Globals'!$C$50,0))</f>
        <v>0</v>
      </c>
      <c r="AL537" s="69">
        <f>IF(J537="",G537,0)</f>
        <v>0</v>
      </c>
      <c r="AM537" s="3"/>
      <c r="AN537" s="3"/>
      <c r="AO537" s="3"/>
    </row>
    <row r="538" ht="13.65" customHeight="1">
      <c r="A538" s="60"/>
      <c r="B538" s="107"/>
      <c r="C538" s="108"/>
      <c r="D538" s="108"/>
      <c r="E538" s="108"/>
      <c r="F538" s="110"/>
      <c r="G538" s="109"/>
      <c r="H538" s="109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69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ht="13.65" customHeight="1">
      <c r="A539" s="111"/>
      <c r="B539" t="s" s="63">
        <v>861</v>
      </c>
      <c r="C539" s="64"/>
      <c r="D539" s="64"/>
      <c r="E539" s="64"/>
      <c r="F539" s="113"/>
      <c r="G539" s="108"/>
      <c r="H539" s="112">
        <v>0</v>
      </c>
      <c r="I539" s="3"/>
      <c r="J539" s="97"/>
      <c r="K539" s="98"/>
      <c r="L539" s="98"/>
      <c r="M539" s="98"/>
      <c r="N539" s="98"/>
      <c r="O539" s="98"/>
      <c r="P539" s="98"/>
      <c r="Q539" s="98"/>
      <c r="R539" s="98"/>
      <c r="S539" s="98"/>
      <c r="T539" s="98"/>
      <c r="U539" s="98"/>
      <c r="V539" s="98"/>
      <c r="W539" s="98"/>
      <c r="X539" s="98"/>
      <c r="Y539" s="98"/>
      <c r="Z539" s="98"/>
      <c r="AA539" s="98"/>
      <c r="AB539" s="98"/>
      <c r="AC539" s="98"/>
      <c r="AD539" s="98"/>
      <c r="AE539" s="98"/>
      <c r="AF539" s="98"/>
      <c r="AG539" s="98"/>
      <c r="AH539" s="98"/>
      <c r="AI539" s="98"/>
      <c r="AJ539" s="98"/>
      <c r="AK539" s="98"/>
      <c r="AL539" s="98"/>
      <c r="AM539" s="98"/>
      <c r="AN539" s="3"/>
      <c r="AO539" s="3"/>
    </row>
    <row r="540" ht="13.65" customHeight="1">
      <c r="A540" s="107"/>
      <c r="B540" s="108"/>
      <c r="C540" s="108"/>
      <c r="D540" s="108"/>
      <c r="E540" s="108"/>
      <c r="F540" s="110"/>
      <c r="G540" s="109"/>
      <c r="H540" s="109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69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ht="13.65" customHeight="1">
      <c r="A541" t="s" s="101">
        <v>103</v>
      </c>
      <c r="B541" t="s" s="101">
        <v>862</v>
      </c>
      <c r="C541" s="103"/>
      <c r="D541" s="103"/>
      <c r="E541" s="103"/>
      <c r="F541" s="104"/>
      <c r="G541" s="105"/>
      <c r="H541" s="105"/>
      <c r="I541" s="16"/>
      <c r="J541" s="97"/>
      <c r="K541" s="98"/>
      <c r="L541" s="98"/>
      <c r="M541" s="98"/>
      <c r="N541" s="98"/>
      <c r="O541" s="98"/>
      <c r="P541" s="98"/>
      <c r="Q541" s="98"/>
      <c r="R541" s="98"/>
      <c r="S541" s="98"/>
      <c r="T541" s="98"/>
      <c r="U541" s="98"/>
      <c r="V541" s="98"/>
      <c r="W541" s="98"/>
      <c r="X541" s="98"/>
      <c r="Y541" s="98"/>
      <c r="Z541" s="98"/>
      <c r="AA541" s="98"/>
      <c r="AB541" s="98"/>
      <c r="AC541" s="98"/>
      <c r="AD541" s="98"/>
      <c r="AE541" s="98"/>
      <c r="AF541" s="98"/>
      <c r="AG541" s="98"/>
      <c r="AH541" s="98"/>
      <c r="AI541" s="98"/>
      <c r="AJ541" s="98"/>
      <c r="AK541" s="98"/>
      <c r="AL541" s="98"/>
      <c r="AM541" s="98"/>
      <c r="AN541" s="3"/>
      <c r="AO541" s="3"/>
    </row>
    <row r="542" ht="13.65" customHeight="1">
      <c r="A542" t="s" s="32">
        <v>863</v>
      </c>
      <c r="B542" t="s" s="32">
        <v>864</v>
      </c>
      <c r="C542" s="60"/>
      <c r="D542" t="s" s="32">
        <v>820</v>
      </c>
      <c r="E542" s="60"/>
      <c r="F542" s="106"/>
      <c r="G542" s="35"/>
      <c r="H542" s="35"/>
      <c r="I542" s="16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69">
        <f>IF(Q542="X",G542,0)</f>
        <v>0</v>
      </c>
      <c r="Z542" s="69">
        <f>IF(R542="X",$G542,0)</f>
        <v>0</v>
      </c>
      <c r="AA542" s="69">
        <f>IF(S542="X",$G542,0)</f>
        <v>0</v>
      </c>
      <c r="AB542" s="69">
        <f>IF(N542="X",$G542,0)</f>
        <v>0</v>
      </c>
      <c r="AC542" s="69">
        <f>IF(O542="X",$G542,0)</f>
        <v>0</v>
      </c>
      <c r="AD542" s="69">
        <f>IF(P542="X",$G542,0)</f>
        <v>0</v>
      </c>
      <c r="AE542" s="69">
        <f>IF(K542="X",$G542,0)</f>
        <v>0</v>
      </c>
      <c r="AF542" s="69">
        <f>IF(T542="X",IF(D542="Days",C542,C542*'Globals'!$C$27)*E542,0)</f>
        <v>0</v>
      </c>
      <c r="AG542" s="69">
        <f>IF(U542="X",IF($D542="Days",$C542,$C542*'Globals'!$C$27)*$E542,0)</f>
        <v>0</v>
      </c>
      <c r="AH542" s="69">
        <f>IF(V542="X",$G542,0)</f>
        <v>0</v>
      </c>
      <c r="AI542" s="69">
        <f>IF(W542="X",$G542,0)</f>
        <v>0</v>
      </c>
      <c r="AJ542" s="69">
        <f>IF(L542="X",$G542,0)</f>
        <v>0</v>
      </c>
      <c r="AK542" s="69">
        <f>(IF(Q542="X",G542*'Globals'!$C$45,0))+(IF(N542="X",G542*'Globals'!$C$46,0))+(IF(O542="X",G542*'Globals'!$C$47,0))+(IF(K542="X",G542*'Globals'!$C$49,0))+(IF(T542="X",G542*'Globals'!$C$51,0))+(IF(L542="X",G542*'Globals'!$C$50,0))</f>
        <v>0</v>
      </c>
      <c r="AL542" s="69">
        <f>IF(J542="",G542,0)</f>
        <v>0</v>
      </c>
      <c r="AM542" s="3"/>
      <c r="AN542" s="3"/>
      <c r="AO542" s="3"/>
    </row>
    <row r="543" ht="13.65" customHeight="1">
      <c r="A543" t="s" s="32">
        <v>865</v>
      </c>
      <c r="B543" t="s" s="32">
        <v>866</v>
      </c>
      <c r="C543" s="60"/>
      <c r="D543" t="s" s="32">
        <v>184</v>
      </c>
      <c r="E543" s="60"/>
      <c r="F543" s="106">
        <v>0</v>
      </c>
      <c r="G543" s="35"/>
      <c r="H543" s="35"/>
      <c r="I543" s="16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69">
        <f>IF(Q543="X",G543,0)</f>
        <v>0</v>
      </c>
      <c r="Z543" s="69">
        <f>IF(R543="X",$G543,0)</f>
        <v>0</v>
      </c>
      <c r="AA543" s="69">
        <f>IF(S543="X",$G543,0)</f>
        <v>0</v>
      </c>
      <c r="AB543" s="69">
        <f>IF(N543="X",$G543,0)</f>
        <v>0</v>
      </c>
      <c r="AC543" s="69">
        <f>IF(O543="X",$G543,0)</f>
        <v>0</v>
      </c>
      <c r="AD543" s="69">
        <f>IF(P543="X",$G543,0)</f>
        <v>0</v>
      </c>
      <c r="AE543" s="69">
        <f>IF(K543="X",$G543,0)</f>
        <v>0</v>
      </c>
      <c r="AF543" s="69">
        <f>IF(T543="X",IF(D543="Days",C543,C543*'Globals'!$C$27)*E543,0)</f>
        <v>0</v>
      </c>
      <c r="AG543" s="69">
        <f>IF(U543="X",IF($D543="Days",$C543,$C543*'Globals'!$C$27)*$E543,0)</f>
        <v>0</v>
      </c>
      <c r="AH543" s="69">
        <f>IF(V543="X",$G543,0)</f>
        <v>0</v>
      </c>
      <c r="AI543" s="69">
        <f>IF(W543="X",$G543,0)</f>
        <v>0</v>
      </c>
      <c r="AJ543" s="69">
        <f>IF(L543="X",$G543,0)</f>
        <v>0</v>
      </c>
      <c r="AK543" s="69">
        <f>(IF(Q543="X",G543*'Globals'!$C$45,0))+(IF(N543="X",G543*'Globals'!$C$46,0))+(IF(O543="X",G543*'Globals'!$C$47,0))+(IF(K543="X",G543*'Globals'!$C$49,0))+(IF(T543="X",G543*'Globals'!$C$51,0))+(IF(L543="X",G543*'Globals'!$C$50,0))</f>
        <v>0</v>
      </c>
      <c r="AL543" s="69">
        <f>IF(J543="",G543,0)</f>
        <v>0</v>
      </c>
      <c r="AM543" s="3"/>
      <c r="AN543" s="3"/>
      <c r="AO543" s="3"/>
    </row>
    <row r="544" ht="13.65" customHeight="1">
      <c r="A544" t="s" s="32">
        <v>867</v>
      </c>
      <c r="B544" t="s" s="32">
        <v>868</v>
      </c>
      <c r="C544" s="60"/>
      <c r="D544" t="s" s="32">
        <v>184</v>
      </c>
      <c r="E544" s="60"/>
      <c r="F544" s="106">
        <v>0</v>
      </c>
      <c r="G544" s="35"/>
      <c r="H544" s="35"/>
      <c r="I544" s="16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69">
        <f>IF(Q544="X",G544,0)</f>
        <v>0</v>
      </c>
      <c r="Z544" s="69">
        <f>IF(R544="X",$G544,0)</f>
        <v>0</v>
      </c>
      <c r="AA544" s="69">
        <f>IF(S544="X",$G544,0)</f>
        <v>0</v>
      </c>
      <c r="AB544" s="69">
        <f>IF(N544="X",$G544,0)</f>
        <v>0</v>
      </c>
      <c r="AC544" s="69">
        <f>IF(O544="X",$G544,0)</f>
        <v>0</v>
      </c>
      <c r="AD544" s="69">
        <f>IF(P544="X",$G544,0)</f>
        <v>0</v>
      </c>
      <c r="AE544" s="69">
        <f>IF(K544="X",$G544,0)</f>
        <v>0</v>
      </c>
      <c r="AF544" s="69">
        <f>IF(T544="X",IF(D544="Days",C544,C544*'Globals'!$C$27)*E544,0)</f>
        <v>0</v>
      </c>
      <c r="AG544" s="69">
        <f>IF(U544="X",IF($D544="Days",$C544,$C544*'Globals'!$C$27)*$E544,0)</f>
        <v>0</v>
      </c>
      <c r="AH544" s="69">
        <f>IF(V544="X",$G544,0)</f>
        <v>0</v>
      </c>
      <c r="AI544" s="69">
        <f>IF(W544="X",$G544,0)</f>
        <v>0</v>
      </c>
      <c r="AJ544" s="69">
        <f>IF(L544="X",$G544,0)</f>
        <v>0</v>
      </c>
      <c r="AK544" s="69">
        <f>(IF(Q544="X",G544*'Globals'!$C$45,0))+(IF(N544="X",G544*'Globals'!$C$46,0))+(IF(O544="X",G544*'Globals'!$C$47,0))+(IF(K544="X",G544*'Globals'!$C$49,0))+(IF(T544="X",G544*'Globals'!$C$51,0))+(IF(L544="X",G544*'Globals'!$C$50,0))</f>
        <v>0</v>
      </c>
      <c r="AL544" s="69">
        <f>IF(J544="",G544,0)</f>
        <v>0</v>
      </c>
      <c r="AM544" s="3"/>
      <c r="AN544" s="3"/>
      <c r="AO544" s="3"/>
    </row>
    <row r="545" ht="13.65" customHeight="1">
      <c r="A545" t="s" s="32">
        <v>869</v>
      </c>
      <c r="B545" t="s" s="32">
        <v>852</v>
      </c>
      <c r="C545" s="60"/>
      <c r="D545" t="s" s="32">
        <v>184</v>
      </c>
      <c r="E545" s="60"/>
      <c r="F545" s="106"/>
      <c r="G545" s="35"/>
      <c r="H545" s="35"/>
      <c r="I545" s="16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69">
        <f>IF(Q545="X",G545,0)</f>
        <v>0</v>
      </c>
      <c r="Z545" s="69">
        <f>IF(R545="X",$G545,0)</f>
        <v>0</v>
      </c>
      <c r="AA545" s="69">
        <f>IF(S545="X",$G545,0)</f>
        <v>0</v>
      </c>
      <c r="AB545" s="69">
        <f>IF(N545="X",$G545,0)</f>
        <v>0</v>
      </c>
      <c r="AC545" s="69">
        <f>IF(O545="X",$G545,0)</f>
        <v>0</v>
      </c>
      <c r="AD545" s="69">
        <f>IF(P545="X",$G545,0)</f>
        <v>0</v>
      </c>
      <c r="AE545" s="69">
        <f>IF(K545="X",$G545,0)</f>
        <v>0</v>
      </c>
      <c r="AF545" s="69">
        <f>IF(T545="X",IF(D545="Days",C545,C545*'Globals'!$C$27)*E545,0)</f>
        <v>0</v>
      </c>
      <c r="AG545" s="69">
        <f>IF(U545="X",IF($D545="Days",$C545,$C545*'Globals'!$C$27)*$E545,0)</f>
        <v>0</v>
      </c>
      <c r="AH545" s="69">
        <f>IF(V545="X",$G545,0)</f>
        <v>0</v>
      </c>
      <c r="AI545" s="69">
        <f>IF(W545="X",$G545,0)</f>
        <v>0</v>
      </c>
      <c r="AJ545" s="69">
        <f>IF(L545="X",$G545,0)</f>
        <v>0</v>
      </c>
      <c r="AK545" s="69">
        <f>(IF(Q545="X",G545*'Globals'!$C$45,0))+(IF(N545="X",G545*'Globals'!$C$46,0))+(IF(O545="X",G545*'Globals'!$C$47,0))+(IF(K545="X",G545*'Globals'!$C$49,0))+(IF(T545="X",G545*'Globals'!$C$51,0))+(IF(L545="X",G545*'Globals'!$C$50,0))</f>
        <v>0</v>
      </c>
      <c r="AL545" s="69">
        <f>IF(J545="",G545,0)</f>
        <v>0</v>
      </c>
      <c r="AM545" s="3"/>
      <c r="AN545" s="3"/>
      <c r="AO545" s="3"/>
    </row>
    <row r="546" ht="13.65" customHeight="1">
      <c r="A546" t="s" s="32">
        <v>870</v>
      </c>
      <c r="B546" t="s" s="32">
        <v>871</v>
      </c>
      <c r="C546" s="60"/>
      <c r="D546" t="s" s="32">
        <v>184</v>
      </c>
      <c r="E546" s="60"/>
      <c r="F546" s="106"/>
      <c r="G546" s="35"/>
      <c r="H546" s="35"/>
      <c r="I546" s="16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69">
        <f>IF(Q546="X",G546,0)</f>
        <v>0</v>
      </c>
      <c r="Z546" s="69">
        <f>IF(R546="X",$G546,0)</f>
        <v>0</v>
      </c>
      <c r="AA546" s="69">
        <f>IF(S546="X",$G546,0)</f>
        <v>0</v>
      </c>
      <c r="AB546" s="69">
        <f>IF(N546="X",$G546,0)</f>
        <v>0</v>
      </c>
      <c r="AC546" s="69">
        <f>IF(O546="X",$G546,0)</f>
        <v>0</v>
      </c>
      <c r="AD546" s="69">
        <f>IF(P546="X",$G546,0)</f>
        <v>0</v>
      </c>
      <c r="AE546" s="69">
        <f>IF(K546="X",$G546,0)</f>
        <v>0</v>
      </c>
      <c r="AF546" s="69">
        <f>IF(T546="X",IF(D546="Days",C546,C546*'Globals'!$C$27)*E546,0)</f>
        <v>0</v>
      </c>
      <c r="AG546" s="69">
        <f>IF(U546="X",IF($D546="Days",$C546,$C546*'Globals'!$C$27)*$E546,0)</f>
        <v>0</v>
      </c>
      <c r="AH546" s="69">
        <f>IF(V546="X",$G546,0)</f>
        <v>0</v>
      </c>
      <c r="AI546" s="69">
        <f>IF(W546="X",$G546,0)</f>
        <v>0</v>
      </c>
      <c r="AJ546" s="69">
        <f>IF(L546="X",$G546,0)</f>
        <v>0</v>
      </c>
      <c r="AK546" s="69">
        <f>(IF(Q546="X",G546*'Globals'!$C$45,0))+(IF(N546="X",G546*'Globals'!$C$46,0))+(IF(O546="X",G546*'Globals'!$C$47,0))+(IF(K546="X",G546*'Globals'!$C$49,0))+(IF(T546="X",G546*'Globals'!$C$51,0))+(IF(L546="X",G546*'Globals'!$C$50,0))</f>
        <v>0</v>
      </c>
      <c r="AL546" s="69">
        <f>IF(J546="",G546,0)</f>
        <v>0</v>
      </c>
      <c r="AM546" s="3"/>
      <c r="AN546" s="3"/>
      <c r="AO546" s="3"/>
    </row>
    <row r="547" ht="13.65" customHeight="1">
      <c r="A547" t="s" s="32">
        <v>872</v>
      </c>
      <c r="B547" t="s" s="32">
        <v>345</v>
      </c>
      <c r="C547" s="60"/>
      <c r="D547" t="s" s="32">
        <v>184</v>
      </c>
      <c r="E547" s="60"/>
      <c r="F547" s="106">
        <v>0</v>
      </c>
      <c r="G547" s="35"/>
      <c r="H547" s="35"/>
      <c r="I547" s="16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69">
        <f>IF(Q547="X",G547,0)</f>
        <v>0</v>
      </c>
      <c r="Z547" s="69">
        <f>IF(R547="X",$G547,0)</f>
        <v>0</v>
      </c>
      <c r="AA547" s="69">
        <f>IF(S547="X",$G547,0)</f>
        <v>0</v>
      </c>
      <c r="AB547" s="69">
        <f>IF(N547="X",$G547,0)</f>
        <v>0</v>
      </c>
      <c r="AC547" s="69">
        <f>IF(O547="X",$G547,0)</f>
        <v>0</v>
      </c>
      <c r="AD547" s="69">
        <f>IF(P547="X",$G547,0)</f>
        <v>0</v>
      </c>
      <c r="AE547" s="69">
        <f>IF(K547="X",$G547,0)</f>
        <v>0</v>
      </c>
      <c r="AF547" s="69">
        <f>IF(T547="X",IF(D547="Days",C547,C547*'Globals'!$C$27)*E547,0)</f>
        <v>0</v>
      </c>
      <c r="AG547" s="69">
        <f>IF(U547="X",IF($D547="Days",$C547,$C547*'Globals'!$C$27)*$E547,0)</f>
        <v>0</v>
      </c>
      <c r="AH547" s="69">
        <f>IF(V547="X",$G547,0)</f>
        <v>0</v>
      </c>
      <c r="AI547" s="69">
        <f>IF(W547="X",$G547,0)</f>
        <v>0</v>
      </c>
      <c r="AJ547" s="69">
        <f>IF(L547="X",$G547,0)</f>
        <v>0</v>
      </c>
      <c r="AK547" s="69">
        <f>(IF(Q547="X",G547*'Globals'!$C$45,0))+(IF(N547="X",G547*'Globals'!$C$46,0))+(IF(O547="X",G547*'Globals'!$C$47,0))+(IF(K547="X",G547*'Globals'!$C$49,0))+(IF(T547="X",G547*'Globals'!$C$51,0))+(IF(L547="X",G547*'Globals'!$C$50,0))</f>
        <v>0</v>
      </c>
      <c r="AL547" s="69">
        <f>IF(J547="",G547,0)</f>
        <v>0</v>
      </c>
      <c r="AM547" s="3"/>
      <c r="AN547" s="3"/>
      <c r="AO547" s="3"/>
    </row>
    <row r="548" ht="13.65" customHeight="1">
      <c r="A548" s="60"/>
      <c r="B548" s="107"/>
      <c r="C548" s="108"/>
      <c r="D548" s="158"/>
      <c r="E548" s="108"/>
      <c r="F548" s="110"/>
      <c r="G548" s="109"/>
      <c r="H548" s="109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69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ht="13.65" customHeight="1">
      <c r="A549" s="111"/>
      <c r="B549" t="s" s="63">
        <v>873</v>
      </c>
      <c r="C549" s="64"/>
      <c r="D549" s="64"/>
      <c r="E549" s="64"/>
      <c r="F549" s="113"/>
      <c r="G549" s="108"/>
      <c r="H549" s="112"/>
      <c r="I549" s="3"/>
      <c r="J549" s="97"/>
      <c r="K549" s="98"/>
      <c r="L549" s="98"/>
      <c r="M549" s="98"/>
      <c r="N549" s="98"/>
      <c r="O549" s="98"/>
      <c r="P549" s="98"/>
      <c r="Q549" s="98"/>
      <c r="R549" s="98"/>
      <c r="S549" s="98"/>
      <c r="T549" s="98"/>
      <c r="U549" s="98"/>
      <c r="V549" s="98"/>
      <c r="W549" s="98"/>
      <c r="X549" s="98"/>
      <c r="Y549" s="98"/>
      <c r="Z549" s="98"/>
      <c r="AA549" s="98"/>
      <c r="AB549" s="98"/>
      <c r="AC549" s="98"/>
      <c r="AD549" s="98"/>
      <c r="AE549" s="98"/>
      <c r="AF549" s="98"/>
      <c r="AG549" s="98"/>
      <c r="AH549" s="98"/>
      <c r="AI549" s="98"/>
      <c r="AJ549" s="98"/>
      <c r="AK549" s="98"/>
      <c r="AL549" s="98"/>
      <c r="AM549" s="98"/>
      <c r="AN549" s="3"/>
      <c r="AO549" s="3"/>
    </row>
    <row r="550" ht="13.65" customHeight="1">
      <c r="A550" s="107"/>
      <c r="B550" s="108"/>
      <c r="C550" s="108"/>
      <c r="D550" s="108"/>
      <c r="E550" s="108"/>
      <c r="F550" s="110"/>
      <c r="G550" s="109"/>
      <c r="H550" s="109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69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ht="13.65" customHeight="1">
      <c r="A551" t="s" s="101">
        <v>105</v>
      </c>
      <c r="B551" t="s" s="101">
        <v>874</v>
      </c>
      <c r="C551" s="103"/>
      <c r="D551" s="103"/>
      <c r="E551" s="103"/>
      <c r="F551" s="104"/>
      <c r="G551" s="105"/>
      <c r="H551" s="105"/>
      <c r="I551" s="16"/>
      <c r="J551" s="97"/>
      <c r="K551" s="98"/>
      <c r="L551" s="98"/>
      <c r="M551" s="98"/>
      <c r="N551" s="98"/>
      <c r="O551" s="98"/>
      <c r="P551" s="98"/>
      <c r="Q551" s="98"/>
      <c r="R551" s="98"/>
      <c r="S551" s="98"/>
      <c r="T551" s="98"/>
      <c r="U551" s="98"/>
      <c r="V551" s="98"/>
      <c r="W551" s="98"/>
      <c r="X551" s="98"/>
      <c r="Y551" s="98"/>
      <c r="Z551" s="98"/>
      <c r="AA551" s="98"/>
      <c r="AB551" s="98"/>
      <c r="AC551" s="98"/>
      <c r="AD551" s="98"/>
      <c r="AE551" s="98"/>
      <c r="AF551" s="98"/>
      <c r="AG551" s="98"/>
      <c r="AH551" s="98"/>
      <c r="AI551" s="98"/>
      <c r="AJ551" s="98"/>
      <c r="AK551" s="98"/>
      <c r="AL551" s="98"/>
      <c r="AM551" s="98"/>
      <c r="AN551" s="3"/>
      <c r="AO551" s="3"/>
    </row>
    <row r="552" ht="13.65" customHeight="1">
      <c r="A552" t="s" s="32">
        <v>875</v>
      </c>
      <c r="B552" t="s" s="32">
        <v>876</v>
      </c>
      <c r="C552" s="60">
        <v>1</v>
      </c>
      <c r="D552" t="s" s="32">
        <v>184</v>
      </c>
      <c r="E552" s="60">
        <v>1</v>
      </c>
      <c r="F552" s="106">
        <v>0</v>
      </c>
      <c r="G552" s="35">
        <v>0</v>
      </c>
      <c r="H552" s="35"/>
      <c r="I552" s="16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69">
        <f>IF(Q552="X",G552,0)</f>
        <v>0</v>
      </c>
      <c r="Z552" s="69">
        <f>IF(R552="X",$G552,0)</f>
        <v>0</v>
      </c>
      <c r="AA552" s="69">
        <f>IF(S552="X",$G552,0)</f>
        <v>0</v>
      </c>
      <c r="AB552" s="69">
        <f>IF(N552="X",$G552,0)</f>
        <v>0</v>
      </c>
      <c r="AC552" s="69">
        <f>IF(O552="X",$G552,0)</f>
        <v>0</v>
      </c>
      <c r="AD552" s="69">
        <f>IF(P552="X",$G552,0)</f>
        <v>0</v>
      </c>
      <c r="AE552" s="69">
        <f>IF(K552="X",$G552,0)</f>
        <v>0</v>
      </c>
      <c r="AF552" s="69">
        <f>IF(T552="X",IF(D552="Days",C552,C552*'Globals'!$C$27)*E552,0)</f>
        <v>0</v>
      </c>
      <c r="AG552" s="69">
        <f>IF(U552="X",IF($D552="Days",$C552,$C552*'Globals'!$C$27)*$E552,0)</f>
        <v>0</v>
      </c>
      <c r="AH552" s="69">
        <f>IF(V552="X",$G552,0)</f>
        <v>0</v>
      </c>
      <c r="AI552" s="69">
        <f>IF(W552="X",$G552,0)</f>
        <v>0</v>
      </c>
      <c r="AJ552" s="69">
        <f>IF(L552="X",$G552,0)</f>
        <v>0</v>
      </c>
      <c r="AK552" s="69">
        <f>(IF(Q552="X",G552*'Globals'!$C$45,0))+(IF(N552="X",G552*'Globals'!$C$46,0))+(IF(O552="X",G552*'Globals'!$C$47,0))+(IF(K552="X",G552*'Globals'!$C$49,0))+(IF(T552="X",G552*'Globals'!$C$51,0))+(IF(L552="X",G552*'Globals'!$C$50,0))</f>
        <v>0</v>
      </c>
      <c r="AL552" s="69">
        <f>IF(J552="",G552,0)</f>
        <v>0</v>
      </c>
      <c r="AM552" s="3"/>
      <c r="AN552" s="3"/>
      <c r="AO552" s="3"/>
    </row>
    <row r="553" ht="13.65" customHeight="1">
      <c r="A553" t="s" s="32">
        <v>877</v>
      </c>
      <c r="B553" t="s" s="32">
        <v>878</v>
      </c>
      <c r="C553" s="60"/>
      <c r="D553" t="s" s="32">
        <v>228</v>
      </c>
      <c r="E553" s="60">
        <v>2</v>
      </c>
      <c r="F553" s="106">
        <v>0</v>
      </c>
      <c r="G553" s="35">
        <v>0</v>
      </c>
      <c r="H553" s="35"/>
      <c r="I553" s="16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69">
        <f>IF(Q553="X",G553,0)</f>
        <v>0</v>
      </c>
      <c r="Z553" s="69">
        <f>IF(R553="X",$G553,0)</f>
        <v>0</v>
      </c>
      <c r="AA553" s="69">
        <f>IF(S553="X",$G553,0)</f>
        <v>0</v>
      </c>
      <c r="AB553" s="69">
        <f>IF(N553="X",$G553,0)</f>
        <v>0</v>
      </c>
      <c r="AC553" s="69">
        <f>IF(O553="X",$G553,0)</f>
        <v>0</v>
      </c>
      <c r="AD553" s="69">
        <f>IF(P553="X",$G553,0)</f>
        <v>0</v>
      </c>
      <c r="AE553" s="69">
        <f>IF(K553="X",$G553,0)</f>
        <v>0</v>
      </c>
      <c r="AF553" s="69">
        <f>IF(T553="X",IF(D553="Days",C553,C553*'Globals'!$C$27)*E553,0)</f>
        <v>0</v>
      </c>
      <c r="AG553" s="69">
        <f>IF(U553="X",IF($D553="Days",$C553,$C553*'Globals'!$C$27)*$E553,0)</f>
        <v>0</v>
      </c>
      <c r="AH553" s="69">
        <f>IF(V553="X",$G553,0)</f>
        <v>0</v>
      </c>
      <c r="AI553" s="69">
        <f>IF(W553="X",$G553,0)</f>
        <v>0</v>
      </c>
      <c r="AJ553" s="69">
        <f>IF(L553="X",$G553,0)</f>
        <v>0</v>
      </c>
      <c r="AK553" s="69">
        <f>(IF(Q553="X",G553*'Globals'!$C$45,0))+(IF(N553="X",G553*'Globals'!$C$46,0))+(IF(O553="X",G553*'Globals'!$C$47,0))+(IF(K553="X",G553*'Globals'!$C$49,0))+(IF(T553="X",G553*'Globals'!$C$51,0))+(IF(L553="X",G553*'Globals'!$C$50,0))</f>
        <v>0</v>
      </c>
      <c r="AL553" s="69">
        <f>IF(J553="",G553,0)</f>
        <v>0</v>
      </c>
      <c r="AM553" s="3"/>
      <c r="AN553" s="3"/>
      <c r="AO553" s="3"/>
    </row>
    <row r="554" ht="13.65" customHeight="1">
      <c r="A554" t="s" s="32">
        <v>879</v>
      </c>
      <c r="B554" t="s" s="32">
        <v>880</v>
      </c>
      <c r="C554" s="60"/>
      <c r="D554" t="s" s="32">
        <v>184</v>
      </c>
      <c r="E554" s="60">
        <v>3</v>
      </c>
      <c r="F554" s="106">
        <v>0</v>
      </c>
      <c r="G554" s="35">
        <v>0</v>
      </c>
      <c r="H554" s="35"/>
      <c r="I554" s="16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69">
        <f>IF(Q554="X",G554,0)</f>
        <v>0</v>
      </c>
      <c r="Z554" s="69">
        <f>IF(R554="X",$G554,0)</f>
        <v>0</v>
      </c>
      <c r="AA554" s="69">
        <f>IF(S554="X",$G554,0)</f>
        <v>0</v>
      </c>
      <c r="AB554" s="69">
        <f>IF(N554="X",$G554,0)</f>
        <v>0</v>
      </c>
      <c r="AC554" s="69">
        <f>IF(O554="X",$G554,0)</f>
        <v>0</v>
      </c>
      <c r="AD554" s="69">
        <f>IF(P554="X",$G554,0)</f>
        <v>0</v>
      </c>
      <c r="AE554" s="69">
        <f>IF(K554="X",$G554,0)</f>
        <v>0</v>
      </c>
      <c r="AF554" s="69">
        <f>IF(T554="X",IF(D554="Days",C554,C554*'Globals'!$C$27)*E554,0)</f>
        <v>0</v>
      </c>
      <c r="AG554" s="69">
        <f>IF(U554="X",IF($D554="Days",$C554,$C554*'Globals'!$C$27)*$E554,0)</f>
        <v>0</v>
      </c>
      <c r="AH554" s="69">
        <f>IF(V554="X",$G554,0)</f>
        <v>0</v>
      </c>
      <c r="AI554" s="69">
        <f>IF(W554="X",$G554,0)</f>
        <v>0</v>
      </c>
      <c r="AJ554" s="69">
        <f>IF(L554="X",$G554,0)</f>
        <v>0</v>
      </c>
      <c r="AK554" s="69">
        <f>(IF(Q554="X",G554*'Globals'!$C$45,0))+(IF(N554="X",G554*'Globals'!$C$46,0))+(IF(O554="X",G554*'Globals'!$C$47,0))+(IF(K554="X",G554*'Globals'!$C$49,0))+(IF(T554="X",G554*'Globals'!$C$51,0))+(IF(L554="X",G554*'Globals'!$C$50,0))</f>
        <v>0</v>
      </c>
      <c r="AL554" s="69">
        <f>IF(J554="",G554,0)</f>
        <v>0</v>
      </c>
      <c r="AM554" s="3"/>
      <c r="AN554" s="3"/>
      <c r="AO554" s="3"/>
    </row>
    <row r="555" ht="13.65" customHeight="1">
      <c r="A555" t="s" s="32">
        <v>881</v>
      </c>
      <c r="B555" t="s" s="32">
        <v>882</v>
      </c>
      <c r="C555" s="60"/>
      <c r="D555" t="s" s="32">
        <v>184</v>
      </c>
      <c r="E555" s="60"/>
      <c r="F555" s="106">
        <v>0</v>
      </c>
      <c r="G555" s="35"/>
      <c r="H555" s="35"/>
      <c r="I555" s="16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69">
        <f>IF(Q555="X",G555,0)</f>
        <v>0</v>
      </c>
      <c r="Z555" s="69">
        <f>IF(R555="X",$G555,0)</f>
        <v>0</v>
      </c>
      <c r="AA555" s="69">
        <f>IF(S555="X",$G555,0)</f>
        <v>0</v>
      </c>
      <c r="AB555" s="69">
        <f>IF(N555="X",$G555,0)</f>
        <v>0</v>
      </c>
      <c r="AC555" s="69">
        <f>IF(O555="X",$G555,0)</f>
        <v>0</v>
      </c>
      <c r="AD555" s="69">
        <f>IF(P555="X",$G555,0)</f>
        <v>0</v>
      </c>
      <c r="AE555" s="69">
        <f>IF(K555="X",$G555,0)</f>
        <v>0</v>
      </c>
      <c r="AF555" s="69">
        <f>IF(T555="X",IF(D555="Days",C555,C555*'Globals'!$C$27)*E555,0)</f>
        <v>0</v>
      </c>
      <c r="AG555" s="69">
        <f>IF(U555="X",IF($D555="Days",$C555,$C555*'Globals'!$C$27)*$E555,0)</f>
        <v>0</v>
      </c>
      <c r="AH555" s="69">
        <f>IF(V555="X",$G555,0)</f>
        <v>0</v>
      </c>
      <c r="AI555" s="69">
        <f>IF(W555="X",$G555,0)</f>
        <v>0</v>
      </c>
      <c r="AJ555" s="69">
        <f>IF(L555="X",$G555,0)</f>
        <v>0</v>
      </c>
      <c r="AK555" s="69">
        <f>(IF(Q555="X",G555*'Globals'!$C$45,0))+(IF(N555="X",G555*'Globals'!$C$46,0))+(IF(O555="X",G555*'Globals'!$C$47,0))+(IF(K555="X",G555*'Globals'!$C$49,0))+(IF(T555="X",G555*'Globals'!$C$51,0))+(IF(L555="X",G555*'Globals'!$C$50,0))</f>
        <v>0</v>
      </c>
      <c r="AL555" s="69">
        <f>IF(J555="",G555,0)</f>
        <v>0</v>
      </c>
      <c r="AM555" s="3"/>
      <c r="AN555" s="3"/>
      <c r="AO555" s="3"/>
    </row>
    <row r="556" ht="13.65" customHeight="1">
      <c r="A556" t="s" s="32">
        <v>883</v>
      </c>
      <c r="B556" t="s" s="32">
        <v>257</v>
      </c>
      <c r="C556" s="60"/>
      <c r="D556" t="s" s="32">
        <v>184</v>
      </c>
      <c r="E556" s="60"/>
      <c r="F556" s="106"/>
      <c r="G556" s="35"/>
      <c r="H556" s="35"/>
      <c r="I556" s="16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69">
        <f>IF(Q556="X",G556,0)</f>
        <v>0</v>
      </c>
      <c r="Z556" s="69">
        <f>IF(R556="X",$G556,0)</f>
        <v>0</v>
      </c>
      <c r="AA556" s="69">
        <f>IF(S556="X",$G556,0)</f>
        <v>0</v>
      </c>
      <c r="AB556" s="69">
        <f>IF(N556="X",$G556,0)</f>
        <v>0</v>
      </c>
      <c r="AC556" s="69">
        <f>IF(O556="X",$G556,0)</f>
        <v>0</v>
      </c>
      <c r="AD556" s="69">
        <f>IF(P556="X",$G556,0)</f>
        <v>0</v>
      </c>
      <c r="AE556" s="69">
        <f>IF(K556="X",$G556,0)</f>
        <v>0</v>
      </c>
      <c r="AF556" s="69">
        <f>IF(T556="X",IF(D556="Days",C556,C556*'Globals'!$C$27)*E556,0)</f>
        <v>0</v>
      </c>
      <c r="AG556" s="69">
        <f>IF(U556="X",IF($D556="Days",$C556,$C556*'Globals'!$C$27)*$E556,0)</f>
        <v>0</v>
      </c>
      <c r="AH556" s="69">
        <f>IF(V556="X",$G556,0)</f>
        <v>0</v>
      </c>
      <c r="AI556" s="69">
        <f>IF(W556="X",$G556,0)</f>
        <v>0</v>
      </c>
      <c r="AJ556" s="69">
        <f>IF(L556="X",$G556,0)</f>
        <v>0</v>
      </c>
      <c r="AK556" s="69">
        <f>(IF(Q556="X",G556*'Globals'!$C$45,0))+(IF(N556="X",G556*'Globals'!$C$46,0))+(IF(O556="X",G556*'Globals'!$C$47,0))+(IF(K556="X",G556*'Globals'!$C$49,0))+(IF(T556="X",G556*'Globals'!$C$51,0))+(IF(L556="X",G556*'Globals'!$C$50,0))</f>
        <v>0</v>
      </c>
      <c r="AL556" s="69">
        <f>IF(J556="",G556,0)</f>
        <v>0</v>
      </c>
      <c r="AM556" s="3"/>
      <c r="AN556" s="3"/>
      <c r="AO556" s="3"/>
    </row>
    <row r="557" ht="13.65" customHeight="1">
      <c r="A557" t="s" s="32">
        <v>884</v>
      </c>
      <c r="B557" t="s" s="32">
        <v>885</v>
      </c>
      <c r="C557" s="60"/>
      <c r="D557" s="60"/>
      <c r="E557" s="60"/>
      <c r="F557" s="106"/>
      <c r="G557" s="35">
        <v>0</v>
      </c>
      <c r="H557" s="35"/>
      <c r="I557" s="16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69">
        <f>IF(Q557="X",G557,0)</f>
        <v>0</v>
      </c>
      <c r="Z557" s="69">
        <f>IF(R557="X",$G557,0)</f>
        <v>0</v>
      </c>
      <c r="AA557" s="69">
        <f>IF(S557="X",$G557,0)</f>
        <v>0</v>
      </c>
      <c r="AB557" s="69">
        <f>IF(N557="X",$G557,0)</f>
        <v>0</v>
      </c>
      <c r="AC557" s="69">
        <f>IF(O557="X",$G557,0)</f>
        <v>0</v>
      </c>
      <c r="AD557" s="69">
        <f>IF(P557="X",$G557,0)</f>
        <v>0</v>
      </c>
      <c r="AE557" s="69">
        <f>IF(K557="X",$G557,0)</f>
        <v>0</v>
      </c>
      <c r="AF557" s="69">
        <f>IF(T557="X",IF(D557="Days",C557,C557*'Globals'!$C$27)*E557,0)</f>
        <v>0</v>
      </c>
      <c r="AG557" s="69">
        <f>IF(U557="X",IF($D557="Days",$C557,$C557*'Globals'!$C$27)*$E557,0)</f>
        <v>0</v>
      </c>
      <c r="AH557" s="69">
        <f>IF(V557="X",$G557,0)</f>
        <v>0</v>
      </c>
      <c r="AI557" s="69">
        <f>IF(W557="X",$G557,0)</f>
        <v>0</v>
      </c>
      <c r="AJ557" s="69">
        <f>IF(L557="X",$G557,0)</f>
        <v>0</v>
      </c>
      <c r="AK557" s="69">
        <f>(IF(Q557="X",G557*'Globals'!$C$45,0))+(IF(N557="X",G557*'Globals'!$C$46,0))+(IF(O557="X",G557*'Globals'!$C$47,0))+(IF(K557="X",G557*'Globals'!$C$49,0))+(IF(T557="X",G557*'Globals'!$C$51,0))+(IF(L557="X",G557*'Globals'!$C$50,0))</f>
        <v>0</v>
      </c>
      <c r="AL557" s="69">
        <f>IF(J557="",G557,0)</f>
        <v>0</v>
      </c>
      <c r="AM557" s="3"/>
      <c r="AN557" s="3"/>
      <c r="AO557" s="3"/>
    </row>
    <row r="558" ht="13.65" customHeight="1">
      <c r="A558" s="60"/>
      <c r="B558" t="s" s="32">
        <v>886</v>
      </c>
      <c r="C558" s="60">
        <v>1</v>
      </c>
      <c r="D558" t="s" s="32">
        <v>184</v>
      </c>
      <c r="E558" s="60">
        <v>1</v>
      </c>
      <c r="F558" s="106"/>
      <c r="G558" s="35">
        <v>0</v>
      </c>
      <c r="H558" s="35"/>
      <c r="I558" s="16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69">
        <f>IF(Q558="X",G558,0)</f>
        <v>0</v>
      </c>
      <c r="Z558" s="69">
        <f>IF(R558="X",$G558,0)</f>
        <v>0</v>
      </c>
      <c r="AA558" s="69">
        <f>IF(S558="X",$G558,0)</f>
        <v>0</v>
      </c>
      <c r="AB558" s="69">
        <f>IF(N558="X",$G558,0)</f>
        <v>0</v>
      </c>
      <c r="AC558" s="69">
        <f>IF(O558="X",$G558,0)</f>
        <v>0</v>
      </c>
      <c r="AD558" s="69">
        <f>IF(P558="X",$G558,0)</f>
        <v>0</v>
      </c>
      <c r="AE558" s="69">
        <f>IF(K558="X",$G558,0)</f>
        <v>0</v>
      </c>
      <c r="AF558" s="69">
        <f>IF(T558="X",IF(D558="Days",C558,C558*'Globals'!$C$27)*E558,0)</f>
        <v>0</v>
      </c>
      <c r="AG558" s="69">
        <f>IF(U558="X",IF($D558="Days",$C558,$C558*'Globals'!$C$27)*$E558,0)</f>
        <v>0</v>
      </c>
      <c r="AH558" s="69">
        <f>IF(V558="X",$G558,0)</f>
        <v>0</v>
      </c>
      <c r="AI558" s="69">
        <f>IF(W558="X",$G558,0)</f>
        <v>0</v>
      </c>
      <c r="AJ558" s="69">
        <f>IF(L558="X",$G558,0)</f>
        <v>0</v>
      </c>
      <c r="AK558" s="69">
        <f>(IF(Q558="X",G558*'Globals'!$C$45,0))+(IF(N558="X",G558*'Globals'!$C$46,0))+(IF(O558="X",G558*'Globals'!$C$47,0))+(IF(K558="X",G558*'Globals'!$C$49,0))+(IF(T558="X",G558*'Globals'!$C$51,0))+(IF(L558="X",G558*'Globals'!$C$50,0))</f>
        <v>0</v>
      </c>
      <c r="AL558" s="69">
        <f>IF(J558="",G558,0)</f>
        <v>0</v>
      </c>
      <c r="AM558" s="3"/>
      <c r="AN558" s="3"/>
      <c r="AO558" s="3"/>
    </row>
    <row r="559" ht="13.65" customHeight="1">
      <c r="A559" s="60"/>
      <c r="B559" t="s" s="32">
        <v>887</v>
      </c>
      <c r="C559" s="60">
        <v>1</v>
      </c>
      <c r="D559" t="s" s="32">
        <v>184</v>
      </c>
      <c r="E559" s="60"/>
      <c r="F559" s="106"/>
      <c r="G559" s="35"/>
      <c r="H559" s="35"/>
      <c r="I559" s="16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69">
        <f>IF(Q559="X",G559,0)</f>
        <v>0</v>
      </c>
      <c r="Z559" s="69">
        <f>IF(R559="X",$G559,0)</f>
        <v>0</v>
      </c>
      <c r="AA559" s="69">
        <f>IF(S559="X",$G559,0)</f>
        <v>0</v>
      </c>
      <c r="AB559" s="69">
        <f>IF(N559="X",$G559,0)</f>
        <v>0</v>
      </c>
      <c r="AC559" s="69">
        <f>IF(O559="X",$G559,0)</f>
        <v>0</v>
      </c>
      <c r="AD559" s="69">
        <f>IF(P559="X",$G559,0)</f>
        <v>0</v>
      </c>
      <c r="AE559" s="69">
        <f>IF(K559="X",$G559,0)</f>
        <v>0</v>
      </c>
      <c r="AF559" s="69">
        <f>IF(T559="X",IF(D559="Days",C559,C559*'Globals'!$C$27)*E559,0)</f>
        <v>0</v>
      </c>
      <c r="AG559" s="69">
        <f>IF(U559="X",IF($D559="Days",$C559,$C559*'Globals'!$C$27)*$E559,0)</f>
        <v>0</v>
      </c>
      <c r="AH559" s="69">
        <f>IF(V559="X",$G559,0)</f>
        <v>0</v>
      </c>
      <c r="AI559" s="69">
        <f>IF(W559="X",$G559,0)</f>
        <v>0</v>
      </c>
      <c r="AJ559" s="69">
        <f>IF(L559="X",$G559,0)</f>
        <v>0</v>
      </c>
      <c r="AK559" s="69">
        <f>(IF(Q559="X",G559*'Globals'!$C$45,0))+(IF(N559="X",G559*'Globals'!$C$46,0))+(IF(O559="X",G559*'Globals'!$C$47,0))+(IF(K559="X",G559*'Globals'!$C$49,0))+(IF(T559="X",G559*'Globals'!$C$51,0))+(IF(L559="X",G559*'Globals'!$C$50,0))</f>
        <v>0</v>
      </c>
      <c r="AL559" s="69">
        <f>IF(J559="",G559,0)</f>
        <v>0</v>
      </c>
      <c r="AM559" s="3"/>
      <c r="AN559" s="3"/>
      <c r="AO559" s="3"/>
    </row>
    <row r="560" ht="13.65" customHeight="1">
      <c r="A560" s="60"/>
      <c r="B560" t="s" s="32">
        <v>888</v>
      </c>
      <c r="C560" s="60"/>
      <c r="D560" t="s" s="32">
        <v>184</v>
      </c>
      <c r="E560" s="60"/>
      <c r="F560" s="106"/>
      <c r="G560" s="35"/>
      <c r="H560" s="35"/>
      <c r="I560" s="16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69">
        <f>IF(Q560="X",G560,0)</f>
        <v>0</v>
      </c>
      <c r="Z560" s="69">
        <f>IF(R560="X",$G560,0)</f>
        <v>0</v>
      </c>
      <c r="AA560" s="69">
        <f>IF(S560="X",$G560,0)</f>
        <v>0</v>
      </c>
      <c r="AB560" s="69">
        <f>IF(N560="X",$G560,0)</f>
        <v>0</v>
      </c>
      <c r="AC560" s="69">
        <f>IF(O560="X",$G560,0)</f>
        <v>0</v>
      </c>
      <c r="AD560" s="69">
        <f>IF(P560="X",$G560,0)</f>
        <v>0</v>
      </c>
      <c r="AE560" s="69">
        <f>IF(K560="X",$G560,0)</f>
        <v>0</v>
      </c>
      <c r="AF560" s="69">
        <f>IF(T560="X",IF(D560="Days",C560,C560*'Globals'!$C$27)*E560,0)</f>
        <v>0</v>
      </c>
      <c r="AG560" s="69">
        <f>IF(U560="X",IF($D560="Days",$C560,$C560*'Globals'!$C$27)*$E560,0)</f>
        <v>0</v>
      </c>
      <c r="AH560" s="69">
        <f>IF(V560="X",$G560,0)</f>
        <v>0</v>
      </c>
      <c r="AI560" s="69">
        <f>IF(W560="X",$G560,0)</f>
        <v>0</v>
      </c>
      <c r="AJ560" s="69">
        <f>IF(L560="X",$G560,0)</f>
        <v>0</v>
      </c>
      <c r="AK560" s="69">
        <f>(IF(Q560="X",G560*'Globals'!$C$45,0))+(IF(N560="X",G560*'Globals'!$C$46,0))+(IF(O560="X",G560*'Globals'!$C$47,0))+(IF(K560="X",G560*'Globals'!$C$49,0))+(IF(T560="X",G560*'Globals'!$C$51,0))+(IF(L560="X",G560*'Globals'!$C$50,0))</f>
        <v>0</v>
      </c>
      <c r="AL560" s="69">
        <f>IF(J560="",G560,0)</f>
        <v>0</v>
      </c>
      <c r="AM560" s="3"/>
      <c r="AN560" s="3"/>
      <c r="AO560" s="3"/>
    </row>
    <row r="561" ht="13.65" customHeight="1">
      <c r="A561" s="60"/>
      <c r="B561" t="s" s="32">
        <v>889</v>
      </c>
      <c r="C561" s="60"/>
      <c r="D561" t="s" s="32">
        <v>184</v>
      </c>
      <c r="E561" s="60"/>
      <c r="F561" s="106"/>
      <c r="G561" s="35"/>
      <c r="H561" s="35"/>
      <c r="I561" s="16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69">
        <f>IF(Q561="X",G561,0)</f>
        <v>0</v>
      </c>
      <c r="Z561" s="69">
        <f>IF(R561="X",$G561,0)</f>
        <v>0</v>
      </c>
      <c r="AA561" s="69">
        <f>IF(S561="X",$G561,0)</f>
        <v>0</v>
      </c>
      <c r="AB561" s="69">
        <f>IF(N561="X",$G561,0)</f>
        <v>0</v>
      </c>
      <c r="AC561" s="69">
        <f>IF(O561="X",$G561,0)</f>
        <v>0</v>
      </c>
      <c r="AD561" s="69">
        <f>IF(P561="X",$G561,0)</f>
        <v>0</v>
      </c>
      <c r="AE561" s="69">
        <f>IF(K561="X",$G561,0)</f>
        <v>0</v>
      </c>
      <c r="AF561" s="69">
        <f>IF(T561="X",IF(D561="Days",C561,C561*'Globals'!$C$27)*E561,0)</f>
        <v>0</v>
      </c>
      <c r="AG561" s="69">
        <f>IF(U561="X",IF($D561="Days",$C561,$C561*'Globals'!$C$27)*$E561,0)</f>
        <v>0</v>
      </c>
      <c r="AH561" s="69">
        <f>IF(V561="X",$G561,0)</f>
        <v>0</v>
      </c>
      <c r="AI561" s="69">
        <f>IF(W561="X",$G561,0)</f>
        <v>0</v>
      </c>
      <c r="AJ561" s="69">
        <f>IF(L561="X",$G561,0)</f>
        <v>0</v>
      </c>
      <c r="AK561" s="69">
        <f>(IF(Q561="X",G561*'Globals'!$C$45,0))+(IF(N561="X",G561*'Globals'!$C$46,0))+(IF(O561="X",G561*'Globals'!$C$47,0))+(IF(K561="X",G561*'Globals'!$C$49,0))+(IF(T561="X",G561*'Globals'!$C$51,0))+(IF(L561="X",G561*'Globals'!$C$50,0))</f>
        <v>0</v>
      </c>
      <c r="AL561" s="69">
        <f>IF(J561="",G561,0)</f>
        <v>0</v>
      </c>
      <c r="AM561" s="3"/>
      <c r="AN561" s="3"/>
      <c r="AO561" s="3"/>
    </row>
    <row r="562" ht="13.65" customHeight="1">
      <c r="A562" s="60"/>
      <c r="B562" t="s" s="32">
        <v>890</v>
      </c>
      <c r="C562" s="60"/>
      <c r="D562" t="s" s="32">
        <v>184</v>
      </c>
      <c r="E562" s="60"/>
      <c r="F562" s="106"/>
      <c r="G562" s="35"/>
      <c r="H562" s="35"/>
      <c r="I562" s="16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69">
        <f>IF(Q562="X",G562,0)</f>
        <v>0</v>
      </c>
      <c r="Z562" s="69">
        <f>IF(R562="X",$G562,0)</f>
        <v>0</v>
      </c>
      <c r="AA562" s="69">
        <f>IF(S562="X",$G562,0)</f>
        <v>0</v>
      </c>
      <c r="AB562" s="69">
        <f>IF(N562="X",$G562,0)</f>
        <v>0</v>
      </c>
      <c r="AC562" s="69">
        <f>IF(O562="X",$G562,0)</f>
        <v>0</v>
      </c>
      <c r="AD562" s="69">
        <f>IF(P562="X",$G562,0)</f>
        <v>0</v>
      </c>
      <c r="AE562" s="69">
        <f>IF(K562="X",$G562,0)</f>
        <v>0</v>
      </c>
      <c r="AF562" s="69">
        <f>IF(T562="X",IF(D562="Days",C562,C562*'Globals'!$C$27)*E562,0)</f>
        <v>0</v>
      </c>
      <c r="AG562" s="69">
        <f>IF(U562="X",IF($D562="Days",$C562,$C562*'Globals'!$C$27)*$E562,0)</f>
        <v>0</v>
      </c>
      <c r="AH562" s="69">
        <f>IF(V562="X",$G562,0)</f>
        <v>0</v>
      </c>
      <c r="AI562" s="69">
        <f>IF(W562="X",$G562,0)</f>
        <v>0</v>
      </c>
      <c r="AJ562" s="69">
        <f>IF(L562="X",$G562,0)</f>
        <v>0</v>
      </c>
      <c r="AK562" s="69">
        <f>(IF(Q562="X",G562*'Globals'!$C$45,0))+(IF(N562="X",G562*'Globals'!$C$46,0))+(IF(O562="X",G562*'Globals'!$C$47,0))+(IF(K562="X",G562*'Globals'!$C$49,0))+(IF(T562="X",G562*'Globals'!$C$51,0))+(IF(L562="X",G562*'Globals'!$C$50,0))</f>
        <v>0</v>
      </c>
      <c r="AL562" s="69">
        <f>IF(J562="",G562,0)</f>
        <v>0</v>
      </c>
      <c r="AM562" s="3"/>
      <c r="AN562" s="3"/>
      <c r="AO562" s="3"/>
    </row>
    <row r="563" ht="13.65" customHeight="1">
      <c r="A563" t="s" s="32">
        <v>891</v>
      </c>
      <c r="B563" t="s" s="32">
        <v>892</v>
      </c>
      <c r="C563" s="60"/>
      <c r="D563" t="s" s="32">
        <v>184</v>
      </c>
      <c r="E563" s="60"/>
      <c r="F563" s="106"/>
      <c r="G563" s="35"/>
      <c r="H563" s="35"/>
      <c r="I563" s="16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69">
        <f>IF(Q563="X",G563,0)</f>
        <v>0</v>
      </c>
      <c r="Z563" s="69">
        <f>IF(R563="X",$G563,0)</f>
        <v>0</v>
      </c>
      <c r="AA563" s="69">
        <f>IF(S563="X",$G563,0)</f>
        <v>0</v>
      </c>
      <c r="AB563" s="69">
        <f>IF(N563="X",$G563,0)</f>
        <v>0</v>
      </c>
      <c r="AC563" s="69">
        <f>IF(O563="X",$G563,0)</f>
        <v>0</v>
      </c>
      <c r="AD563" s="69">
        <f>IF(P563="X",$G563,0)</f>
        <v>0</v>
      </c>
      <c r="AE563" s="69">
        <f>IF(K563="X",$G563,0)</f>
        <v>0</v>
      </c>
      <c r="AF563" s="69">
        <f>IF(T563="X",IF(D563="Days",C563,C563*'Globals'!$C$27)*E563,0)</f>
        <v>0</v>
      </c>
      <c r="AG563" s="69">
        <f>IF(U563="X",IF($D563="Days",$C563,$C563*'Globals'!$C$27)*$E563,0)</f>
        <v>0</v>
      </c>
      <c r="AH563" s="69">
        <f>IF(V563="X",$G563,0)</f>
        <v>0</v>
      </c>
      <c r="AI563" s="69">
        <f>IF(W563="X",$G563,0)</f>
        <v>0</v>
      </c>
      <c r="AJ563" s="69">
        <f>IF(L563="X",$G563,0)</f>
        <v>0</v>
      </c>
      <c r="AK563" s="69">
        <f>(IF(Q563="X",G563*'Globals'!$C$45,0))+(IF(N563="X",G563*'Globals'!$C$46,0))+(IF(O563="X",G563*'Globals'!$C$47,0))+(IF(K563="X",G563*'Globals'!$C$49,0))+(IF(T563="X",G563*'Globals'!$C$51,0))+(IF(L563="X",G563*'Globals'!$C$50,0))</f>
        <v>0</v>
      </c>
      <c r="AL563" s="69">
        <f>IF(J563="",G563,0)</f>
        <v>0</v>
      </c>
      <c r="AM563" s="3"/>
      <c r="AN563" s="3"/>
      <c r="AO563" s="3"/>
    </row>
    <row r="564" ht="13.65" customHeight="1">
      <c r="A564" t="s" s="32">
        <v>893</v>
      </c>
      <c r="B564" t="s" s="32">
        <v>852</v>
      </c>
      <c r="C564" s="60"/>
      <c r="D564" t="s" s="32">
        <v>747</v>
      </c>
      <c r="E564" s="60"/>
      <c r="F564" s="106"/>
      <c r="G564" s="35"/>
      <c r="H564" s="35"/>
      <c r="I564" s="16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69">
        <f>IF(Q564="X",G564,0)</f>
        <v>0</v>
      </c>
      <c r="Z564" s="69">
        <f>IF(R564="X",$G564,0)</f>
        <v>0</v>
      </c>
      <c r="AA564" s="69">
        <f>IF(S564="X",$G564,0)</f>
        <v>0</v>
      </c>
      <c r="AB564" s="69">
        <f>IF(N564="X",$G564,0)</f>
        <v>0</v>
      </c>
      <c r="AC564" s="69">
        <f>IF(O564="X",$G564,0)</f>
        <v>0</v>
      </c>
      <c r="AD564" s="69">
        <f>IF(P564="X",$G564,0)</f>
        <v>0</v>
      </c>
      <c r="AE564" s="69">
        <f>IF(K564="X",$G564,0)</f>
        <v>0</v>
      </c>
      <c r="AF564" s="69">
        <f>IF(T564="X",IF(D564="Days",C564,C564*'Globals'!$C$27)*E564,0)</f>
        <v>0</v>
      </c>
      <c r="AG564" s="69">
        <f>IF(U564="X",IF($D564="Days",$C564,$C564*'Globals'!$C$27)*$E564,0)</f>
        <v>0</v>
      </c>
      <c r="AH564" s="69">
        <f>IF(V564="X",$G564,0)</f>
        <v>0</v>
      </c>
      <c r="AI564" s="69">
        <f>IF(W564="X",$G564,0)</f>
        <v>0</v>
      </c>
      <c r="AJ564" s="69">
        <f>IF(L564="X",$G564,0)</f>
        <v>0</v>
      </c>
      <c r="AK564" s="69">
        <f>(IF(Q564="X",G564*'Globals'!$C$45,0))+(IF(N564="X",G564*'Globals'!$C$46,0))+(IF(O564="X",G564*'Globals'!$C$47,0))+(IF(K564="X",G564*'Globals'!$C$49,0))+(IF(T564="X",G564*'Globals'!$C$51,0))+(IF(L564="X",G564*'Globals'!$C$50,0))</f>
        <v>0</v>
      </c>
      <c r="AL564" s="69">
        <f>IF(J564="",G564,0)</f>
        <v>0</v>
      </c>
      <c r="AM564" s="3"/>
      <c r="AN564" s="3"/>
      <c r="AO564" s="3"/>
    </row>
    <row r="565" ht="13.65" customHeight="1">
      <c r="A565" t="s" s="32">
        <v>894</v>
      </c>
      <c r="B565" t="s" s="32">
        <v>345</v>
      </c>
      <c r="C565" s="60"/>
      <c r="D565" t="s" s="32">
        <v>184</v>
      </c>
      <c r="E565" s="60"/>
      <c r="F565" s="106"/>
      <c r="G565" s="35"/>
      <c r="H565" s="35"/>
      <c r="I565" s="16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69">
        <f>IF(Q565="X",G565,0)</f>
        <v>0</v>
      </c>
      <c r="Z565" s="69">
        <f>IF(R565="X",$G565,0)</f>
        <v>0</v>
      </c>
      <c r="AA565" s="69">
        <f>IF(S565="X",$G565,0)</f>
        <v>0</v>
      </c>
      <c r="AB565" s="69">
        <f>IF(N565="X",$G565,0)</f>
        <v>0</v>
      </c>
      <c r="AC565" s="69">
        <f>IF(O565="X",$G565,0)</f>
        <v>0</v>
      </c>
      <c r="AD565" s="69">
        <f>IF(P565="X",$G565,0)</f>
        <v>0</v>
      </c>
      <c r="AE565" s="69">
        <f>IF(K565="X",$G565,0)</f>
        <v>0</v>
      </c>
      <c r="AF565" s="69">
        <f>IF(T565="X",IF(D565="Days",C565,C565*'Globals'!$C$27)*E565,0)</f>
        <v>0</v>
      </c>
      <c r="AG565" s="69">
        <f>IF(U565="X",IF($D565="Days",$C565,$C565*'Globals'!$C$27)*$E565,0)</f>
        <v>0</v>
      </c>
      <c r="AH565" s="69">
        <f>IF(V565="X",$G565,0)</f>
        <v>0</v>
      </c>
      <c r="AI565" s="69">
        <f>IF(W565="X",$G565,0)</f>
        <v>0</v>
      </c>
      <c r="AJ565" s="69">
        <f>IF(L565="X",$G565,0)</f>
        <v>0</v>
      </c>
      <c r="AK565" s="69">
        <f>(IF(Q565="X",G565*'Globals'!$C$45,0))+(IF(N565="X",G565*'Globals'!$C$46,0))+(IF(O565="X",G565*'Globals'!$C$47,0))+(IF(K565="X",G565*'Globals'!$C$49,0))+(IF(T565="X",G565*'Globals'!$C$51,0))+(IF(L565="X",G565*'Globals'!$C$50,0))</f>
        <v>0</v>
      </c>
      <c r="AL565" s="69">
        <f>IF(J565="",G565,0)</f>
        <v>0</v>
      </c>
      <c r="AM565" s="3"/>
      <c r="AN565" s="3"/>
      <c r="AO565" s="3"/>
    </row>
    <row r="566" ht="13.65" customHeight="1">
      <c r="A566" s="107"/>
      <c r="B566" s="108"/>
      <c r="C566" s="108"/>
      <c r="D566" s="108"/>
      <c r="E566" s="108"/>
      <c r="F566" s="110"/>
      <c r="G566" s="109"/>
      <c r="H566" s="109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69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ht="13.65" customHeight="1">
      <c r="A567" s="111"/>
      <c r="B567" t="s" s="63">
        <v>895</v>
      </c>
      <c r="C567" s="64"/>
      <c r="D567" s="64"/>
      <c r="E567" s="64"/>
      <c r="F567" s="113"/>
      <c r="G567" s="108"/>
      <c r="H567" s="112">
        <v>0</v>
      </c>
      <c r="I567" s="3"/>
      <c r="J567" s="97"/>
      <c r="K567" s="98"/>
      <c r="L567" s="98"/>
      <c r="M567" s="98"/>
      <c r="N567" s="98"/>
      <c r="O567" s="98"/>
      <c r="P567" s="98"/>
      <c r="Q567" s="98"/>
      <c r="R567" s="98"/>
      <c r="S567" s="98"/>
      <c r="T567" s="98"/>
      <c r="U567" s="98"/>
      <c r="V567" s="98"/>
      <c r="W567" s="98"/>
      <c r="X567" s="98"/>
      <c r="Y567" s="98"/>
      <c r="Z567" s="98"/>
      <c r="AA567" s="98"/>
      <c r="AB567" s="98"/>
      <c r="AC567" s="98"/>
      <c r="AD567" s="98"/>
      <c r="AE567" s="98"/>
      <c r="AF567" s="98"/>
      <c r="AG567" s="98"/>
      <c r="AH567" s="98"/>
      <c r="AI567" s="98"/>
      <c r="AJ567" s="98"/>
      <c r="AK567" s="98"/>
      <c r="AL567" s="98"/>
      <c r="AM567" s="98"/>
      <c r="AN567" s="3"/>
      <c r="AO567" s="3"/>
    </row>
    <row r="568" ht="13.65" customHeight="1">
      <c r="A568" s="107"/>
      <c r="B568" s="108"/>
      <c r="C568" s="108"/>
      <c r="D568" s="108"/>
      <c r="E568" s="108"/>
      <c r="F568" s="110"/>
      <c r="G568" s="109"/>
      <c r="H568" s="109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69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ht="13.65" customHeight="1">
      <c r="A569" t="s" s="101">
        <v>107</v>
      </c>
      <c r="B569" t="s" s="101">
        <v>896</v>
      </c>
      <c r="C569" s="103"/>
      <c r="D569" s="103"/>
      <c r="E569" s="103"/>
      <c r="F569" s="104"/>
      <c r="G569" s="105"/>
      <c r="H569" s="105"/>
      <c r="I569" s="16"/>
      <c r="J569" s="97"/>
      <c r="K569" s="98"/>
      <c r="L569" s="98"/>
      <c r="M569" s="98"/>
      <c r="N569" s="98"/>
      <c r="O569" s="98"/>
      <c r="P569" s="98"/>
      <c r="Q569" s="98"/>
      <c r="R569" s="98"/>
      <c r="S569" s="98"/>
      <c r="T569" s="98"/>
      <c r="U569" s="98"/>
      <c r="V569" s="98"/>
      <c r="W569" s="98"/>
      <c r="X569" s="98"/>
      <c r="Y569" s="98"/>
      <c r="Z569" s="98"/>
      <c r="AA569" s="98"/>
      <c r="AB569" s="98"/>
      <c r="AC569" s="98"/>
      <c r="AD569" s="98"/>
      <c r="AE569" s="98"/>
      <c r="AF569" s="98"/>
      <c r="AG569" s="98"/>
      <c r="AH569" s="98"/>
      <c r="AI569" s="98"/>
      <c r="AJ569" s="98"/>
      <c r="AK569" s="98"/>
      <c r="AL569" s="98"/>
      <c r="AM569" s="98"/>
      <c r="AN569" s="3"/>
      <c r="AO569" s="3"/>
    </row>
    <row r="570" ht="13.65" customHeight="1">
      <c r="A570" t="s" s="32">
        <v>897</v>
      </c>
      <c r="B570" t="s" s="32">
        <v>898</v>
      </c>
      <c r="C570" s="60"/>
      <c r="D570" t="s" s="32">
        <v>184</v>
      </c>
      <c r="E570" s="60"/>
      <c r="F570" s="106"/>
      <c r="G570" s="35"/>
      <c r="H570" s="35"/>
      <c r="I570" s="16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69">
        <f>IF(Q570="X",G570,0)</f>
        <v>0</v>
      </c>
      <c r="Z570" s="69">
        <f>IF(R570="X",$G570,0)</f>
        <v>0</v>
      </c>
      <c r="AA570" s="69">
        <f>IF(S570="X",$G570,0)</f>
        <v>0</v>
      </c>
      <c r="AB570" s="69">
        <f>IF(N570="X",$G570,0)</f>
        <v>0</v>
      </c>
      <c r="AC570" s="69">
        <f>IF(O570="X",$G570,0)</f>
        <v>0</v>
      </c>
      <c r="AD570" s="69">
        <f>IF(P570="X",$G570,0)</f>
        <v>0</v>
      </c>
      <c r="AE570" s="69">
        <f>IF(K570="X",$G570,0)</f>
        <v>0</v>
      </c>
      <c r="AF570" s="69">
        <f>IF(T570="X",IF(D570="Days",C570,C570*'Globals'!$C$27)*E570,0)</f>
        <v>0</v>
      </c>
      <c r="AG570" s="69">
        <f>IF(U570="X",IF($D570="Days",$C570,$C570*'Globals'!$C$27)*$E570,0)</f>
        <v>0</v>
      </c>
      <c r="AH570" s="69">
        <f>IF(V570="X",$G570,0)</f>
        <v>0</v>
      </c>
      <c r="AI570" s="69">
        <f>IF(W570="X",$G570,0)</f>
        <v>0</v>
      </c>
      <c r="AJ570" s="69">
        <f>IF(L570="X",$G570,0)</f>
        <v>0</v>
      </c>
      <c r="AK570" s="69">
        <f>(IF(Q570="X",G570*'Globals'!$C$45,0))+(IF(N570="X",G570*'Globals'!$C$46,0))+(IF(O570="X",G570*'Globals'!$C$47,0))+(IF(K570="X",G570*'Globals'!$C$49,0))+(IF(T570="X",G570*'Globals'!$C$51,0))+(IF(L570="X",G570*'Globals'!$C$50,0))</f>
        <v>0</v>
      </c>
      <c r="AL570" s="69">
        <f>IF(J570="",G570,0)</f>
        <v>0</v>
      </c>
      <c r="AM570" s="3"/>
      <c r="AN570" s="3"/>
      <c r="AO570" s="3"/>
    </row>
    <row r="571" ht="13.65" customHeight="1">
      <c r="A571" t="s" s="32">
        <v>899</v>
      </c>
      <c r="B571" t="s" s="32">
        <v>852</v>
      </c>
      <c r="C571" s="60"/>
      <c r="D571" t="s" s="32">
        <v>747</v>
      </c>
      <c r="E571" s="60"/>
      <c r="F571" s="106"/>
      <c r="G571" s="35"/>
      <c r="H571" s="35"/>
      <c r="I571" s="16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69">
        <f>IF(Q571="X",G571,0)</f>
        <v>0</v>
      </c>
      <c r="Z571" s="69">
        <f>IF(R571="X",$G571,0)</f>
        <v>0</v>
      </c>
      <c r="AA571" s="69">
        <f>IF(S571="X",$G571,0)</f>
        <v>0</v>
      </c>
      <c r="AB571" s="69">
        <f>IF(N571="X",$G571,0)</f>
        <v>0</v>
      </c>
      <c r="AC571" s="69">
        <f>IF(O571="X",$G571,0)</f>
        <v>0</v>
      </c>
      <c r="AD571" s="69">
        <f>IF(P571="X",$G571,0)</f>
        <v>0</v>
      </c>
      <c r="AE571" s="69">
        <f>IF(K571="X",$G571,0)</f>
        <v>0</v>
      </c>
      <c r="AF571" s="69">
        <f>IF(T571="X",IF(D571="Days",C571,C571*'Globals'!$C$27)*E571,0)</f>
        <v>0</v>
      </c>
      <c r="AG571" s="69">
        <f>IF(U571="X",IF($D571="Days",$C571,$C571*'Globals'!$C$27)*$E571,0)</f>
        <v>0</v>
      </c>
      <c r="AH571" s="69">
        <f>IF(V571="X",$G571,0)</f>
        <v>0</v>
      </c>
      <c r="AI571" s="69">
        <f>IF(W571="X",$G571,0)</f>
        <v>0</v>
      </c>
      <c r="AJ571" s="69">
        <f>IF(L571="X",$G571,0)</f>
        <v>0</v>
      </c>
      <c r="AK571" s="69">
        <f>(IF(Q571="X",G571*'Globals'!$C$45,0))+(IF(N571="X",G571*'Globals'!$C$46,0))+(IF(O571="X",G571*'Globals'!$C$47,0))+(IF(K571="X",G571*'Globals'!$C$49,0))+(IF(T571="X",G571*'Globals'!$C$51,0))+(IF(L571="X",G571*'Globals'!$C$50,0))</f>
        <v>0</v>
      </c>
      <c r="AL571" s="69">
        <f>IF(J571="",G571,0)</f>
        <v>0</v>
      </c>
      <c r="AM571" s="3"/>
      <c r="AN571" s="3"/>
      <c r="AO571" s="3"/>
    </row>
    <row r="572" ht="13.65" customHeight="1">
      <c r="A572" t="s" s="32">
        <v>900</v>
      </c>
      <c r="B572" t="s" s="32">
        <v>901</v>
      </c>
      <c r="C572" s="60"/>
      <c r="D572" t="s" s="32">
        <v>184</v>
      </c>
      <c r="E572" s="60"/>
      <c r="F572" s="106">
        <v>0</v>
      </c>
      <c r="G572" s="35"/>
      <c r="H572" s="35"/>
      <c r="I572" s="16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69">
        <f>IF(Q572="X",G572,0)</f>
        <v>0</v>
      </c>
      <c r="Z572" s="69">
        <f>IF(R572="X",$G572,0)</f>
        <v>0</v>
      </c>
      <c r="AA572" s="69">
        <f>IF(S572="X",$G572,0)</f>
        <v>0</v>
      </c>
      <c r="AB572" s="69">
        <f>IF(N572="X",$G572,0)</f>
        <v>0</v>
      </c>
      <c r="AC572" s="69">
        <f>IF(O572="X",$G572,0)</f>
        <v>0</v>
      </c>
      <c r="AD572" s="69">
        <f>IF(P572="X",$G572,0)</f>
        <v>0</v>
      </c>
      <c r="AE572" s="69">
        <f>IF(K572="X",$G572,0)</f>
        <v>0</v>
      </c>
      <c r="AF572" s="69">
        <f>IF(T572="X",IF(D572="Days",C572,C572*'Globals'!$C$27)*E572,0)</f>
        <v>0</v>
      </c>
      <c r="AG572" s="69">
        <f>IF(U572="X",IF($D572="Days",$C572,$C572*'Globals'!$C$27)*$E572,0)</f>
        <v>0</v>
      </c>
      <c r="AH572" s="69">
        <f>IF(V572="X",$G572,0)</f>
        <v>0</v>
      </c>
      <c r="AI572" s="69">
        <f>IF(W572="X",$G572,0)</f>
        <v>0</v>
      </c>
      <c r="AJ572" s="69">
        <f>IF(L572="X",$G572,0)</f>
        <v>0</v>
      </c>
      <c r="AK572" s="69">
        <f>(IF(Q572="X",G572*'Globals'!$C$45,0))+(IF(N572="X",G572*'Globals'!$C$46,0))+(IF(O572="X",G572*'Globals'!$C$47,0))+(IF(K572="X",G572*'Globals'!$C$49,0))+(IF(T572="X",G572*'Globals'!$C$51,0))+(IF(L572="X",G572*'Globals'!$C$50,0))</f>
        <v>0</v>
      </c>
      <c r="AL572" s="69">
        <f>IF(J572="",G572,0)</f>
        <v>0</v>
      </c>
      <c r="AM572" s="3"/>
      <c r="AN572" s="3"/>
      <c r="AO572" s="3"/>
    </row>
    <row r="573" ht="13.65" customHeight="1">
      <c r="A573" t="s" s="32">
        <v>902</v>
      </c>
      <c r="B573" t="s" s="32">
        <v>345</v>
      </c>
      <c r="C573" s="60"/>
      <c r="D573" t="s" s="32">
        <v>184</v>
      </c>
      <c r="E573" s="60"/>
      <c r="F573" s="106">
        <v>0</v>
      </c>
      <c r="G573" s="35"/>
      <c r="H573" s="35"/>
      <c r="I573" s="16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69">
        <f>IF(Q573="X",G573,0)</f>
        <v>0</v>
      </c>
      <c r="Z573" s="69">
        <f>IF(R573="X",$G573,0)</f>
        <v>0</v>
      </c>
      <c r="AA573" s="69">
        <f>IF(S573="X",$G573,0)</f>
        <v>0</v>
      </c>
      <c r="AB573" s="69">
        <f>IF(N573="X",$G573,0)</f>
        <v>0</v>
      </c>
      <c r="AC573" s="69">
        <f>IF(O573="X",$G573,0)</f>
        <v>0</v>
      </c>
      <c r="AD573" s="69">
        <f>IF(P573="X",$G573,0)</f>
        <v>0</v>
      </c>
      <c r="AE573" s="69">
        <f>IF(K573="X",$G573,0)</f>
        <v>0</v>
      </c>
      <c r="AF573" s="69">
        <f>IF(T573="X",IF(D573="Days",C573,C573*'Globals'!$C$27)*E573,0)</f>
        <v>0</v>
      </c>
      <c r="AG573" s="69">
        <f>IF(U573="X",IF($D573="Days",$C573,$C573*'Globals'!$C$27)*$E573,0)</f>
        <v>0</v>
      </c>
      <c r="AH573" s="69">
        <f>IF(V573="X",$G573,0)</f>
        <v>0</v>
      </c>
      <c r="AI573" s="69">
        <f>IF(W573="X",$G573,0)</f>
        <v>0</v>
      </c>
      <c r="AJ573" s="69">
        <f>IF(L573="X",$G573,0)</f>
        <v>0</v>
      </c>
      <c r="AK573" s="69">
        <f>(IF(Q573="X",G573*'Globals'!$C$45,0))+(IF(N573="X",G573*'Globals'!$C$46,0))+(IF(O573="X",G573*'Globals'!$C$47,0))+(IF(K573="X",G573*'Globals'!$C$49,0))+(IF(T573="X",G573*'Globals'!$C$51,0))+(IF(L573="X",G573*'Globals'!$C$50,0))</f>
        <v>0</v>
      </c>
      <c r="AL573" s="69">
        <f>IF(J573="",G573,0)</f>
        <v>0</v>
      </c>
      <c r="AM573" s="3"/>
      <c r="AN573" s="3"/>
      <c r="AO573" s="3"/>
    </row>
    <row r="574" ht="13.65" customHeight="1">
      <c r="A574" s="107"/>
      <c r="B574" s="108"/>
      <c r="C574" s="108"/>
      <c r="D574" s="108"/>
      <c r="E574" s="108"/>
      <c r="F574" s="110"/>
      <c r="G574" s="109"/>
      <c r="H574" s="109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69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ht="13.65" customHeight="1">
      <c r="A575" s="111"/>
      <c r="B575" t="s" s="63">
        <v>903</v>
      </c>
      <c r="C575" s="64"/>
      <c r="D575" s="64"/>
      <c r="E575" s="64"/>
      <c r="F575" s="113"/>
      <c r="G575" s="108"/>
      <c r="H575" s="112">
        <f>SUM(G570:G574)</f>
        <v>0</v>
      </c>
      <c r="I575" s="3"/>
      <c r="J575" s="97"/>
      <c r="K575" s="98"/>
      <c r="L575" s="98"/>
      <c r="M575" s="98"/>
      <c r="N575" s="98"/>
      <c r="O575" s="98"/>
      <c r="P575" s="98"/>
      <c r="Q575" s="98"/>
      <c r="R575" s="98"/>
      <c r="S575" s="98"/>
      <c r="T575" s="98"/>
      <c r="U575" s="98"/>
      <c r="V575" s="98"/>
      <c r="W575" s="98"/>
      <c r="X575" s="98"/>
      <c r="Y575" s="98"/>
      <c r="Z575" s="98"/>
      <c r="AA575" s="98"/>
      <c r="AB575" s="98"/>
      <c r="AC575" s="98"/>
      <c r="AD575" s="98"/>
      <c r="AE575" s="98"/>
      <c r="AF575" s="98"/>
      <c r="AG575" s="98"/>
      <c r="AH575" s="98"/>
      <c r="AI575" s="98"/>
      <c r="AJ575" s="98"/>
      <c r="AK575" s="98"/>
      <c r="AL575" s="98"/>
      <c r="AM575" s="98"/>
      <c r="AN575" s="3"/>
      <c r="AO575" s="3"/>
    </row>
    <row r="576" ht="13.65" customHeight="1">
      <c r="A576" s="107"/>
      <c r="B576" s="108"/>
      <c r="C576" s="108"/>
      <c r="D576" s="108"/>
      <c r="E576" s="108"/>
      <c r="F576" s="110"/>
      <c r="G576" s="109"/>
      <c r="H576" s="109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69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ht="13.65" customHeight="1">
      <c r="A577" t="s" s="101">
        <v>109</v>
      </c>
      <c r="B577" t="s" s="101">
        <v>904</v>
      </c>
      <c r="C577" s="103"/>
      <c r="D577" s="103"/>
      <c r="E577" s="103"/>
      <c r="F577" s="104"/>
      <c r="G577" s="105"/>
      <c r="H577" s="105"/>
      <c r="I577" s="16"/>
      <c r="J577" s="97"/>
      <c r="K577" s="98"/>
      <c r="L577" s="98"/>
      <c r="M577" s="98"/>
      <c r="N577" s="98"/>
      <c r="O577" s="98"/>
      <c r="P577" s="98"/>
      <c r="Q577" s="98"/>
      <c r="R577" s="98"/>
      <c r="S577" s="98"/>
      <c r="T577" s="98"/>
      <c r="U577" s="98"/>
      <c r="V577" s="98"/>
      <c r="W577" s="98"/>
      <c r="X577" s="98"/>
      <c r="Y577" s="98"/>
      <c r="Z577" s="98"/>
      <c r="AA577" s="98"/>
      <c r="AB577" s="98"/>
      <c r="AC577" s="98"/>
      <c r="AD577" s="98"/>
      <c r="AE577" s="98"/>
      <c r="AF577" s="98"/>
      <c r="AG577" s="98"/>
      <c r="AH577" s="98"/>
      <c r="AI577" s="98"/>
      <c r="AJ577" s="98"/>
      <c r="AK577" s="98"/>
      <c r="AL577" s="98"/>
      <c r="AM577" s="98"/>
      <c r="AN577" s="3"/>
      <c r="AO577" s="3"/>
    </row>
    <row r="578" ht="13.65" customHeight="1">
      <c r="A578" t="s" s="32">
        <v>905</v>
      </c>
      <c r="B578" t="s" s="32">
        <v>768</v>
      </c>
      <c r="C578" s="60"/>
      <c r="D578" t="s" s="32">
        <v>200</v>
      </c>
      <c r="E578" s="60"/>
      <c r="F578" s="106"/>
      <c r="G578" s="35"/>
      <c r="H578" s="35"/>
      <c r="I578" s="16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69">
        <f>IF(Q578="X",G578,0)</f>
        <v>0</v>
      </c>
      <c r="Z578" s="69">
        <f>IF(R578="X",$G578,0)</f>
        <v>0</v>
      </c>
      <c r="AA578" s="69">
        <f>IF(S578="X",$G578,0)</f>
        <v>0</v>
      </c>
      <c r="AB578" s="69">
        <f>IF(N578="X",$G578,0)</f>
        <v>0</v>
      </c>
      <c r="AC578" s="69">
        <f>IF(O578="X",$G578,0)</f>
        <v>0</v>
      </c>
      <c r="AD578" s="69">
        <f>IF(P578="X",$G578,0)</f>
        <v>0</v>
      </c>
      <c r="AE578" s="69">
        <f>IF(K578="X",$G578,0)</f>
        <v>0</v>
      </c>
      <c r="AF578" s="69">
        <f>IF(T578="X",IF(D578="Days",C578,C578*'Globals'!$C$27)*E578,0)</f>
        <v>0</v>
      </c>
      <c r="AG578" s="69">
        <f>IF(U578="X",IF($D578="Days",$C578,$C578*'Globals'!$C$27)*$E578,0)</f>
        <v>0</v>
      </c>
      <c r="AH578" s="69">
        <f>IF(V578="X",$G578,0)</f>
        <v>0</v>
      </c>
      <c r="AI578" s="69">
        <f>IF(W578="X",$G578,0)</f>
        <v>0</v>
      </c>
      <c r="AJ578" s="69">
        <f>IF(L578="X",$G578,0)</f>
        <v>0</v>
      </c>
      <c r="AK578" s="69">
        <f>(IF(Q578="X",G578*'Globals'!$C$45,0))+(IF(N578="X",G578*'Globals'!$C$46,0))+(IF(O578="X",G578*'Globals'!$C$47,0))+(IF(K578="X",G578*'Globals'!$C$49,0))+(IF(T578="X",G578*'Globals'!$C$51,0))+(IF(L578="X",G578*'Globals'!$C$50,0))</f>
        <v>0</v>
      </c>
      <c r="AL578" s="69">
        <f>IF(J578="",G578,0)</f>
        <v>0</v>
      </c>
      <c r="AM578" s="3"/>
      <c r="AN578" s="3"/>
      <c r="AO578" s="3"/>
    </row>
    <row r="579" ht="13.65" customHeight="1">
      <c r="A579" t="s" s="32">
        <v>906</v>
      </c>
      <c r="B579" t="s" s="32">
        <v>770</v>
      </c>
      <c r="C579" s="60"/>
      <c r="D579" t="s" s="32">
        <v>200</v>
      </c>
      <c r="E579" s="60"/>
      <c r="F579" s="106"/>
      <c r="G579" s="35"/>
      <c r="H579" s="35"/>
      <c r="I579" s="16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69">
        <f>IF(Q579="X",G579,0)</f>
        <v>0</v>
      </c>
      <c r="Z579" s="69">
        <f>IF(R579="X",$G579,0)</f>
        <v>0</v>
      </c>
      <c r="AA579" s="69">
        <f>IF(S579="X",$G579,0)</f>
        <v>0</v>
      </c>
      <c r="AB579" s="69">
        <f>IF(N579="X",$G579,0)</f>
        <v>0</v>
      </c>
      <c r="AC579" s="69">
        <f>IF(O579="X",$G579,0)</f>
        <v>0</v>
      </c>
      <c r="AD579" s="69">
        <f>IF(P579="X",$G579,0)</f>
        <v>0</v>
      </c>
      <c r="AE579" s="69">
        <f>IF(K579="X",$G579,0)</f>
        <v>0</v>
      </c>
      <c r="AF579" s="69">
        <f>IF(T579="X",IF(D579="Days",C579,C579*'Globals'!$C$27)*E579,0)</f>
        <v>0</v>
      </c>
      <c r="AG579" s="69">
        <f>IF(U579="X",IF($D579="Days",$C579,$C579*'Globals'!$C$27)*$E579,0)</f>
        <v>0</v>
      </c>
      <c r="AH579" s="69">
        <f>IF(V579="X",$G579,0)</f>
        <v>0</v>
      </c>
      <c r="AI579" s="69">
        <f>IF(W579="X",$G579,0)</f>
        <v>0</v>
      </c>
      <c r="AJ579" s="69">
        <f>IF(L579="X",$G579,0)</f>
        <v>0</v>
      </c>
      <c r="AK579" s="69">
        <f>(IF(Q579="X",G579*'Globals'!$C$45,0))+(IF(N579="X",G579*'Globals'!$C$46,0))+(IF(O579="X",G579*'Globals'!$C$47,0))+(IF(K579="X",G579*'Globals'!$C$49,0))+(IF(T579="X",G579*'Globals'!$C$51,0))+(IF(L579="X",G579*'Globals'!$C$50,0))</f>
        <v>0</v>
      </c>
      <c r="AL579" s="69">
        <f>IF(J579="",G579,0)</f>
        <v>0</v>
      </c>
      <c r="AM579" s="3"/>
      <c r="AN579" s="3"/>
      <c r="AO579" s="3"/>
    </row>
    <row r="580" ht="13.65" customHeight="1">
      <c r="A580" t="s" s="32">
        <v>907</v>
      </c>
      <c r="B580" t="s" s="32">
        <v>774</v>
      </c>
      <c r="C580" s="60"/>
      <c r="D580" t="s" s="32">
        <v>184</v>
      </c>
      <c r="E580" s="60"/>
      <c r="F580" s="106">
        <v>0</v>
      </c>
      <c r="G580" s="35"/>
      <c r="H580" s="35"/>
      <c r="I580" s="16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69">
        <f>IF(Q580="X",G580,0)</f>
        <v>0</v>
      </c>
      <c r="Z580" s="69">
        <f>IF(R580="X",$G580,0)</f>
        <v>0</v>
      </c>
      <c r="AA580" s="69">
        <f>IF(S580="X",$G580,0)</f>
        <v>0</v>
      </c>
      <c r="AB580" s="69">
        <f>IF(N580="X",$G580,0)</f>
        <v>0</v>
      </c>
      <c r="AC580" s="69">
        <f>IF(O580="X",$G580,0)</f>
        <v>0</v>
      </c>
      <c r="AD580" s="69">
        <f>IF(P580="X",$G580,0)</f>
        <v>0</v>
      </c>
      <c r="AE580" s="69">
        <f>IF(K580="X",$G580,0)</f>
        <v>0</v>
      </c>
      <c r="AF580" s="69">
        <f>IF(T580="X",IF(D580="Days",C580,C580*'Globals'!$C$27)*E580,0)</f>
        <v>0</v>
      </c>
      <c r="AG580" s="69">
        <f>IF(U580="X",IF($D580="Days",$C580,$C580*'Globals'!$C$27)*$E580,0)</f>
        <v>0</v>
      </c>
      <c r="AH580" s="69">
        <f>IF(V580="X",$G580,0)</f>
        <v>0</v>
      </c>
      <c r="AI580" s="69">
        <f>IF(W580="X",$G580,0)</f>
        <v>0</v>
      </c>
      <c r="AJ580" s="69">
        <f>IF(L580="X",$G580,0)</f>
        <v>0</v>
      </c>
      <c r="AK580" s="69">
        <f>(IF(Q580="X",G580*'Globals'!$C$45,0))+(IF(N580="X",G580*'Globals'!$C$46,0))+(IF(O580="X",G580*'Globals'!$C$47,0))+(IF(K580="X",G580*'Globals'!$C$49,0))+(IF(T580="X",G580*'Globals'!$C$51,0))+(IF(L580="X",G580*'Globals'!$C$50,0))</f>
        <v>0</v>
      </c>
      <c r="AL580" s="69">
        <f>IF(J580="",G580,0)</f>
        <v>0</v>
      </c>
      <c r="AM580" s="3"/>
      <c r="AN580" s="3"/>
      <c r="AO580" s="3"/>
    </row>
    <row r="581" ht="13.65" customHeight="1">
      <c r="A581" t="s" s="32">
        <v>908</v>
      </c>
      <c r="B581" t="s" s="32">
        <v>909</v>
      </c>
      <c r="C581" s="60"/>
      <c r="D581" t="s" s="32">
        <v>184</v>
      </c>
      <c r="E581" s="60"/>
      <c r="F581" s="106">
        <v>0</v>
      </c>
      <c r="G581" s="35"/>
      <c r="H581" s="35"/>
      <c r="I581" s="16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69">
        <f>IF(Q581="X",G581,0)</f>
        <v>0</v>
      </c>
      <c r="Z581" s="69">
        <f>IF(R581="X",$G581,0)</f>
        <v>0</v>
      </c>
      <c r="AA581" s="69">
        <f>IF(S581="X",$G581,0)</f>
        <v>0</v>
      </c>
      <c r="AB581" s="69">
        <f>IF(N581="X",$G581,0)</f>
        <v>0</v>
      </c>
      <c r="AC581" s="69">
        <f>IF(O581="X",$G581,0)</f>
        <v>0</v>
      </c>
      <c r="AD581" s="69">
        <f>IF(P581="X",$G581,0)</f>
        <v>0</v>
      </c>
      <c r="AE581" s="69">
        <f>IF(K581="X",$G581,0)</f>
        <v>0</v>
      </c>
      <c r="AF581" s="69">
        <f>IF(T581="X",IF(D581="Days",C581,C581*'Globals'!$C$27)*E581,0)</f>
        <v>0</v>
      </c>
      <c r="AG581" s="69">
        <f>IF(U581="X",IF($D581="Days",$C581,$C581*'Globals'!$C$27)*$E581,0)</f>
        <v>0</v>
      </c>
      <c r="AH581" s="69">
        <f>IF(V581="X",$G581,0)</f>
        <v>0</v>
      </c>
      <c r="AI581" s="69">
        <f>IF(W581="X",$G581,0)</f>
        <v>0</v>
      </c>
      <c r="AJ581" s="69">
        <f>IF(L581="X",$G581,0)</f>
        <v>0</v>
      </c>
      <c r="AK581" s="69">
        <f>(IF(Q581="X",G581*'Globals'!$C$45,0))+(IF(N581="X",G581*'Globals'!$C$46,0))+(IF(O581="X",G581*'Globals'!$C$47,0))+(IF(K581="X",G581*'Globals'!$C$49,0))+(IF(T581="X",G581*'Globals'!$C$51,0))+(IF(L581="X",G581*'Globals'!$C$50,0))</f>
        <v>0</v>
      </c>
      <c r="AL581" s="69">
        <f>IF(J581="",G581,0)</f>
        <v>0</v>
      </c>
      <c r="AM581" s="3"/>
      <c r="AN581" s="3"/>
      <c r="AO581" s="3"/>
    </row>
    <row r="582" ht="13.65" customHeight="1">
      <c r="A582" t="s" s="32">
        <v>910</v>
      </c>
      <c r="B582" t="s" s="32">
        <v>805</v>
      </c>
      <c r="C582" s="60"/>
      <c r="D582" t="s" s="32">
        <v>228</v>
      </c>
      <c r="E582" s="60"/>
      <c r="F582" s="106"/>
      <c r="G582" s="35"/>
      <c r="H582" s="35"/>
      <c r="I582" s="16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69">
        <f>IF(Q582="X",G582,0)</f>
        <v>0</v>
      </c>
      <c r="Z582" s="69">
        <f>IF(R582="X",$G582,0)</f>
        <v>0</v>
      </c>
      <c r="AA582" s="69">
        <f>IF(S582="X",$G582,0)</f>
        <v>0</v>
      </c>
      <c r="AB582" s="69">
        <f>IF(N582="X",$G582,0)</f>
        <v>0</v>
      </c>
      <c r="AC582" s="69">
        <f>IF(O582="X",$G582,0)</f>
        <v>0</v>
      </c>
      <c r="AD582" s="69">
        <f>IF(P582="X",$G582,0)</f>
        <v>0</v>
      </c>
      <c r="AE582" s="69">
        <f>IF(K582="X",$G582,0)</f>
        <v>0</v>
      </c>
      <c r="AF582" s="69">
        <f>IF(T582="X",IF(D582="Days",C582,C582*'Globals'!$C$27)*E582,0)</f>
        <v>0</v>
      </c>
      <c r="AG582" s="69">
        <f>IF(U582="X",IF($D582="Days",$C582,$C582*'Globals'!$C$27)*$E582,0)</f>
        <v>0</v>
      </c>
      <c r="AH582" s="69">
        <f>IF(V582="X",$G582,0)</f>
        <v>0</v>
      </c>
      <c r="AI582" s="69">
        <f>IF(W582="X",$G582,0)</f>
        <v>0</v>
      </c>
      <c r="AJ582" s="69">
        <f>IF(L582="X",$G582,0)</f>
        <v>0</v>
      </c>
      <c r="AK582" s="69">
        <f>(IF(Q582="X",G582*'Globals'!$C$45,0))+(IF(N582="X",G582*'Globals'!$C$46,0))+(IF(O582="X",G582*'Globals'!$C$47,0))+(IF(K582="X",G582*'Globals'!$C$49,0))+(IF(T582="X",G582*'Globals'!$C$51,0))+(IF(L582="X",G582*'Globals'!$C$50,0))</f>
        <v>0</v>
      </c>
      <c r="AL582" s="69">
        <f>IF(J582="",G582,0)</f>
        <v>0</v>
      </c>
      <c r="AM582" s="3"/>
      <c r="AN582" s="3"/>
      <c r="AO582" s="3"/>
    </row>
    <row r="583" ht="13.65" customHeight="1">
      <c r="A583" t="s" s="32">
        <v>911</v>
      </c>
      <c r="B583" t="s" s="32">
        <v>132</v>
      </c>
      <c r="C583" s="60"/>
      <c r="D583" t="s" s="32">
        <v>200</v>
      </c>
      <c r="E583" s="60"/>
      <c r="F583" s="106"/>
      <c r="G583" s="35"/>
      <c r="H583" s="35"/>
      <c r="I583" s="16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69">
        <f>IF(Q583="X",G583,0)</f>
        <v>0</v>
      </c>
      <c r="Z583" s="69">
        <f>IF(R583="X",$G583,0)</f>
        <v>0</v>
      </c>
      <c r="AA583" s="69">
        <f>IF(S583="X",$G583,0)</f>
        <v>0</v>
      </c>
      <c r="AB583" s="69">
        <f>IF(N583="X",$G583,0)</f>
        <v>0</v>
      </c>
      <c r="AC583" s="69">
        <f>IF(O583="X",$G583,0)</f>
        <v>0</v>
      </c>
      <c r="AD583" s="69">
        <f>IF(P583="X",$G583,0)</f>
        <v>0</v>
      </c>
      <c r="AE583" s="69">
        <f>IF(K583="X",$G583,0)</f>
        <v>0</v>
      </c>
      <c r="AF583" s="69">
        <f>IF(T583="X",IF(D583="Days",C583,C583*'Globals'!$C$27)*E583,0)</f>
        <v>0</v>
      </c>
      <c r="AG583" s="69">
        <f>IF(U583="X",IF($D583="Days",$C583,$C583*'Globals'!$C$27)*$E583,0)</f>
        <v>0</v>
      </c>
      <c r="AH583" s="69">
        <f>IF(V583="X",$G583,0)</f>
        <v>0</v>
      </c>
      <c r="AI583" s="69">
        <f>IF(W583="X",$G583,0)</f>
        <v>0</v>
      </c>
      <c r="AJ583" s="69">
        <f>IF(L583="X",$G583,0)</f>
        <v>0</v>
      </c>
      <c r="AK583" s="69">
        <f>(IF(Q583="X",G583*'Globals'!$C$45,0))+(IF(N583="X",G583*'Globals'!$C$46,0))+(IF(O583="X",G583*'Globals'!$C$47,0))+(IF(K583="X",G583*'Globals'!$C$49,0))+(IF(T583="X",G583*'Globals'!$C$51,0))+(IF(L583="X",G583*'Globals'!$C$50,0))</f>
        <v>0</v>
      </c>
      <c r="AL583" s="69">
        <f>IF(J583="",G583,0)</f>
        <v>0</v>
      </c>
      <c r="AM583" s="3"/>
      <c r="AN583" s="3"/>
      <c r="AO583" s="3"/>
    </row>
    <row r="584" ht="13.65" customHeight="1">
      <c r="A584" s="107"/>
      <c r="B584" s="108"/>
      <c r="C584" s="108"/>
      <c r="D584" s="108"/>
      <c r="E584" s="108"/>
      <c r="F584" s="110"/>
      <c r="G584" s="109"/>
      <c r="H584" s="109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69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ht="13.65" customHeight="1">
      <c r="A585" s="111"/>
      <c r="B585" t="s" s="63">
        <v>912</v>
      </c>
      <c r="C585" s="64"/>
      <c r="D585" s="64"/>
      <c r="E585" s="64"/>
      <c r="F585" s="113"/>
      <c r="G585" s="113"/>
      <c r="H585" s="112">
        <f>SUM(G578:G584)</f>
        <v>0</v>
      </c>
      <c r="I585" s="3"/>
      <c r="J585" s="97"/>
      <c r="K585" s="98"/>
      <c r="L585" s="98"/>
      <c r="M585" s="98"/>
      <c r="N585" s="98"/>
      <c r="O585" s="98"/>
      <c r="P585" s="98"/>
      <c r="Q585" s="98"/>
      <c r="R585" s="98"/>
      <c r="S585" s="98"/>
      <c r="T585" s="98"/>
      <c r="U585" s="98"/>
      <c r="V585" s="98"/>
      <c r="W585" s="98"/>
      <c r="X585" s="98"/>
      <c r="Y585" s="98"/>
      <c r="Z585" s="98"/>
      <c r="AA585" s="98"/>
      <c r="AB585" s="98"/>
      <c r="AC585" s="98"/>
      <c r="AD585" s="98"/>
      <c r="AE585" s="98"/>
      <c r="AF585" s="98"/>
      <c r="AG585" s="98"/>
      <c r="AH585" s="98"/>
      <c r="AI585" s="98"/>
      <c r="AJ585" s="98"/>
      <c r="AK585" s="98"/>
      <c r="AL585" s="98"/>
      <c r="AM585" s="98"/>
      <c r="AN585" s="3"/>
      <c r="AO585" s="3"/>
    </row>
    <row r="586" ht="13.65" customHeight="1">
      <c r="A586" s="107"/>
      <c r="B586" s="108"/>
      <c r="C586" s="108"/>
      <c r="D586" s="108"/>
      <c r="E586" s="108"/>
      <c r="F586" s="110"/>
      <c r="G586" s="109"/>
      <c r="H586" s="109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69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ht="13.65" customHeight="1">
      <c r="A587" t="s" s="101">
        <v>111</v>
      </c>
      <c r="B587" t="s" s="101">
        <v>112</v>
      </c>
      <c r="C587" s="103"/>
      <c r="D587" s="103"/>
      <c r="E587" s="103"/>
      <c r="F587" s="104"/>
      <c r="G587" s="105"/>
      <c r="H587" s="105"/>
      <c r="I587" s="16"/>
      <c r="J587" s="97"/>
      <c r="K587" s="98"/>
      <c r="L587" s="98"/>
      <c r="M587" s="98"/>
      <c r="N587" s="98"/>
      <c r="O587" s="98"/>
      <c r="P587" s="98"/>
      <c r="Q587" s="98"/>
      <c r="R587" s="98"/>
      <c r="S587" s="98"/>
      <c r="T587" s="98"/>
      <c r="U587" s="98"/>
      <c r="V587" s="98"/>
      <c r="W587" s="98"/>
      <c r="X587" s="98"/>
      <c r="Y587" s="98"/>
      <c r="Z587" s="98"/>
      <c r="AA587" s="98"/>
      <c r="AB587" s="98"/>
      <c r="AC587" s="98"/>
      <c r="AD587" s="98"/>
      <c r="AE587" s="98"/>
      <c r="AF587" s="98"/>
      <c r="AG587" s="98"/>
      <c r="AH587" s="98"/>
      <c r="AI587" s="98"/>
      <c r="AJ587" s="98"/>
      <c r="AK587" s="98"/>
      <c r="AL587" s="98"/>
      <c r="AM587" s="98"/>
      <c r="AN587" s="3"/>
      <c r="AO587" s="3"/>
    </row>
    <row r="588" ht="13.65" customHeight="1">
      <c r="A588" s="60"/>
      <c r="B588" t="s" s="32">
        <v>305</v>
      </c>
      <c r="C588" s="116">
        <f>'Globals'!$C$46</f>
        <v>0.08450000000000001</v>
      </c>
      <c r="D588" t="s" s="32">
        <v>302</v>
      </c>
      <c r="E588" s="60"/>
      <c r="F588" s="106">
        <f>AB588</f>
        <v>0</v>
      </c>
      <c r="G588" s="35"/>
      <c r="H588" s="35"/>
      <c r="I588" s="16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69">
        <f>SUM(Y518:Y583)</f>
        <v>0</v>
      </c>
      <c r="Z588" s="69">
        <f>SUM(Z518:Z583)</f>
        <v>0</v>
      </c>
      <c r="AA588" s="69">
        <f>SUM(AA518:AA583)</f>
        <v>0</v>
      </c>
      <c r="AB588" s="69">
        <f>SUM(AB518:AB583)</f>
        <v>0</v>
      </c>
      <c r="AC588" s="69">
        <f>SUM(AC518:AC583)</f>
        <v>0</v>
      </c>
      <c r="AD588" s="69">
        <f>SUM(AD518:AD583)</f>
        <v>0</v>
      </c>
      <c r="AE588" s="69">
        <f>SUM(AE518:AE583)</f>
        <v>0</v>
      </c>
      <c r="AF588" s="69">
        <f>SUM(AF518:AF583)</f>
        <v>0</v>
      </c>
      <c r="AG588" s="69">
        <f>SUM(AG518:AG583)</f>
        <v>0</v>
      </c>
      <c r="AH588" s="69">
        <f>SUM(AH518:AH583)</f>
        <v>0</v>
      </c>
      <c r="AI588" s="69">
        <f>SUM(AI518:AI583)</f>
        <v>0</v>
      </c>
      <c r="AJ588" s="69">
        <f>SUM(AJ518:AJ583)</f>
        <v>0</v>
      </c>
      <c r="AK588" s="69">
        <f>SUM(AK518:AK583)</f>
        <v>0</v>
      </c>
      <c r="AL588" s="69">
        <f>IF(J588="",G588,0)</f>
        <v>0</v>
      </c>
      <c r="AM588" s="3"/>
      <c r="AN588" s="3"/>
      <c r="AO588" s="3"/>
    </row>
    <row r="589" ht="13.65" customHeight="1">
      <c r="A589" s="60"/>
      <c r="B589" t="s" s="32">
        <v>306</v>
      </c>
      <c r="C589" s="116">
        <f>'Globals'!$C$47</f>
        <v>0.15</v>
      </c>
      <c r="D589" t="s" s="32">
        <v>302</v>
      </c>
      <c r="E589" s="60"/>
      <c r="F589" s="106">
        <f>AC588</f>
        <v>0</v>
      </c>
      <c r="G589" s="35"/>
      <c r="H589" s="35"/>
      <c r="I589" s="16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69"/>
      <c r="AE589" s="3"/>
      <c r="AF589" s="3"/>
      <c r="AG589" s="3"/>
      <c r="AH589" s="3"/>
      <c r="AI589" s="3"/>
      <c r="AJ589" s="3"/>
      <c r="AK589" s="3"/>
      <c r="AL589" s="69">
        <f>IF(J589="",G589,0)</f>
        <v>0</v>
      </c>
      <c r="AM589" s="3"/>
      <c r="AN589" s="3"/>
      <c r="AO589" s="3"/>
    </row>
    <row r="590" ht="13.65" customHeight="1">
      <c r="A590" s="60"/>
      <c r="B590" t="s" s="32">
        <v>307</v>
      </c>
      <c r="C590" s="116">
        <f>'Globals'!$C$48</f>
        <v>0.02</v>
      </c>
      <c r="D590" t="s" s="32">
        <v>302</v>
      </c>
      <c r="E590" s="60"/>
      <c r="F590" s="106">
        <f>AD588</f>
        <v>0</v>
      </c>
      <c r="G590" s="35"/>
      <c r="H590" s="35"/>
      <c r="I590" s="16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69"/>
      <c r="AE590" s="3"/>
      <c r="AF590" s="3"/>
      <c r="AG590" s="3"/>
      <c r="AH590" s="3"/>
      <c r="AI590" s="3"/>
      <c r="AJ590" s="3"/>
      <c r="AK590" s="3"/>
      <c r="AL590" s="69">
        <f>IF(J590="",G590,0)</f>
        <v>0</v>
      </c>
      <c r="AM590" s="3"/>
      <c r="AN590" s="3"/>
      <c r="AO590" s="3"/>
    </row>
    <row r="591" ht="13.65" customHeight="1">
      <c r="A591" s="60"/>
      <c r="B591" t="s" s="32">
        <v>152</v>
      </c>
      <c r="C591" s="116">
        <f t="shared" si="5234"/>
        <v>0.1</v>
      </c>
      <c r="D591" t="s" s="32">
        <v>302</v>
      </c>
      <c r="E591" s="60"/>
      <c r="F591" s="106">
        <f>AD589</f>
        <v>0</v>
      </c>
      <c r="G591" s="35"/>
      <c r="H591" s="35"/>
      <c r="I591" s="16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69"/>
      <c r="AE591" s="3"/>
      <c r="AF591" s="3"/>
      <c r="AG591" s="3"/>
      <c r="AH591" s="3"/>
      <c r="AI591" s="3"/>
      <c r="AJ591" s="3"/>
      <c r="AK591" s="3"/>
      <c r="AL591" s="69">
        <f>IF(J591="",G591,0)</f>
        <v>0</v>
      </c>
      <c r="AM591" s="3"/>
      <c r="AN591" s="3"/>
      <c r="AO591" s="3"/>
    </row>
    <row r="592" ht="13.65" customHeight="1">
      <c r="A592" s="60"/>
      <c r="B592" t="s" s="32">
        <v>913</v>
      </c>
      <c r="C592" s="148"/>
      <c r="D592" t="s" s="32">
        <v>781</v>
      </c>
      <c r="E592" s="60"/>
      <c r="F592" s="106">
        <f>AF588</f>
        <v>0</v>
      </c>
      <c r="G592" s="35"/>
      <c r="H592" s="35"/>
      <c r="I592" s="16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69"/>
      <c r="AE592" s="3"/>
      <c r="AF592" s="3"/>
      <c r="AG592" s="3"/>
      <c r="AH592" s="3"/>
      <c r="AI592" s="3"/>
      <c r="AJ592" s="3"/>
      <c r="AK592" s="3"/>
      <c r="AL592" s="69">
        <f>IF(J592="",G592,0)</f>
        <v>0</v>
      </c>
      <c r="AM592" s="3"/>
      <c r="AN592" s="3"/>
      <c r="AO592" s="3"/>
    </row>
    <row r="593" ht="13.65" customHeight="1">
      <c r="A593" s="60"/>
      <c r="B593" t="s" s="32">
        <v>174</v>
      </c>
      <c r="C593" s="148">
        <f t="shared" si="5236"/>
        <v>0</v>
      </c>
      <c r="D593" t="s" s="32">
        <v>781</v>
      </c>
      <c r="E593" s="60"/>
      <c r="F593" s="106">
        <f>AF589</f>
        <v>0</v>
      </c>
      <c r="G593" s="35"/>
      <c r="H593" s="35"/>
      <c r="I593" s="16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69"/>
      <c r="AE593" s="3"/>
      <c r="AF593" s="3"/>
      <c r="AG593" s="3"/>
      <c r="AH593" s="3"/>
      <c r="AI593" s="3"/>
      <c r="AJ593" s="3"/>
      <c r="AK593" s="3"/>
      <c r="AL593" s="69">
        <f>IF(J593="",G593,0)</f>
        <v>0</v>
      </c>
      <c r="AM593" s="3"/>
      <c r="AN593" s="3"/>
      <c r="AO593" s="3"/>
    </row>
    <row r="594" ht="13.65" customHeight="1">
      <c r="A594" s="60"/>
      <c r="B594" t="s" s="32">
        <v>914</v>
      </c>
      <c r="C594" s="116">
        <f t="shared" si="5239"/>
        <v>0</v>
      </c>
      <c r="D594" t="s" s="32">
        <v>302</v>
      </c>
      <c r="E594" s="60"/>
      <c r="F594" s="106">
        <f>AH588</f>
        <v>0</v>
      </c>
      <c r="G594" s="35"/>
      <c r="H594" s="35"/>
      <c r="I594" s="16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69"/>
      <c r="AE594" s="3"/>
      <c r="AF594" s="3"/>
      <c r="AG594" s="3"/>
      <c r="AH594" s="3"/>
      <c r="AI594" s="3"/>
      <c r="AJ594" s="3"/>
      <c r="AK594" s="3"/>
      <c r="AL594" s="69">
        <f>IF(J594="",G594,0)</f>
        <v>0</v>
      </c>
      <c r="AM594" s="3"/>
      <c r="AN594" s="3"/>
      <c r="AO594" s="3"/>
    </row>
    <row r="595" ht="13.65" customHeight="1">
      <c r="A595" s="111"/>
      <c r="B595" t="s" s="63">
        <v>308</v>
      </c>
      <c r="C595" s="64"/>
      <c r="D595" s="64"/>
      <c r="E595" s="64"/>
      <c r="F595" s="113"/>
      <c r="G595" s="64"/>
      <c r="H595" s="112">
        <f>SUM(G588:G594)</f>
        <v>0</v>
      </c>
      <c r="I595" s="3"/>
      <c r="J595" s="97"/>
      <c r="K595" s="98"/>
      <c r="L595" s="98"/>
      <c r="M595" s="98"/>
      <c r="N595" s="98"/>
      <c r="O595" s="98"/>
      <c r="P595" s="98"/>
      <c r="Q595" s="98"/>
      <c r="R595" s="98"/>
      <c r="S595" s="98"/>
      <c r="T595" s="98"/>
      <c r="U595" s="98"/>
      <c r="V595" s="98"/>
      <c r="W595" s="98"/>
      <c r="X595" s="98"/>
      <c r="Y595" s="98"/>
      <c r="Z595" s="98"/>
      <c r="AA595" s="98"/>
      <c r="AB595" s="98"/>
      <c r="AC595" s="98"/>
      <c r="AD595" s="98"/>
      <c r="AE595" s="98"/>
      <c r="AF595" s="98"/>
      <c r="AG595" s="98"/>
      <c r="AH595" s="98"/>
      <c r="AI595" s="98"/>
      <c r="AJ595" s="98"/>
      <c r="AK595" s="98"/>
      <c r="AL595" s="98">
        <f>IF(J595="",G595,0)</f>
        <v>0</v>
      </c>
      <c r="AM595" s="98"/>
      <c r="AN595" s="3"/>
      <c r="AO595" s="3"/>
    </row>
    <row r="596" ht="14.15" customHeight="1">
      <c r="A596" s="120"/>
      <c r="B596" s="121"/>
      <c r="C596" s="121"/>
      <c r="D596" s="121"/>
      <c r="E596" s="121"/>
      <c r="F596" s="122"/>
      <c r="G596" s="123"/>
      <c r="H596" s="12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69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ht="14.65" customHeight="1">
      <c r="A597" s="41"/>
      <c r="B597" t="s" s="42">
        <v>113</v>
      </c>
      <c r="C597" s="124"/>
      <c r="D597" s="124"/>
      <c r="E597" s="124"/>
      <c r="F597" s="125"/>
      <c r="G597" s="43"/>
      <c r="H597" s="43">
        <f>SUM(H492:H596)</f>
        <v>0</v>
      </c>
      <c r="I597" s="3"/>
      <c r="J597" s="97"/>
      <c r="K597" s="98"/>
      <c r="L597" s="98"/>
      <c r="M597" s="98"/>
      <c r="N597" s="98"/>
      <c r="O597" s="98"/>
      <c r="P597" s="98"/>
      <c r="Q597" s="98"/>
      <c r="R597" s="98"/>
      <c r="S597" s="98"/>
      <c r="T597" s="98"/>
      <c r="U597" s="98"/>
      <c r="V597" s="98"/>
      <c r="W597" s="98"/>
      <c r="X597" s="98"/>
      <c r="Y597" s="98"/>
      <c r="Z597" s="98"/>
      <c r="AA597" s="98"/>
      <c r="AB597" s="98"/>
      <c r="AC597" s="98"/>
      <c r="AD597" s="98"/>
      <c r="AE597" s="98"/>
      <c r="AF597" s="98"/>
      <c r="AG597" s="98"/>
      <c r="AH597" s="98"/>
      <c r="AI597" s="98"/>
      <c r="AJ597" s="98"/>
      <c r="AK597" s="98"/>
      <c r="AL597" s="98"/>
      <c r="AM597" s="98"/>
      <c r="AN597" s="3"/>
      <c r="AO597" s="3"/>
    </row>
    <row r="598" ht="14.15" customHeight="1">
      <c r="A598" s="56"/>
      <c r="B598" s="56"/>
      <c r="C598" s="56"/>
      <c r="D598" s="56"/>
      <c r="E598" s="56"/>
      <c r="F598" s="160"/>
      <c r="G598" s="161"/>
      <c r="H598" s="161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69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ht="14.6" customHeight="1">
      <c r="A599" s="162"/>
      <c r="B599" s="58"/>
      <c r="C599" s="58"/>
      <c r="D599" s="58"/>
      <c r="E599" s="58"/>
      <c r="F599" s="157"/>
      <c r="G599" s="58"/>
      <c r="H599" s="58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69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ht="13.65" customHeight="1">
      <c r="A600" s="103"/>
      <c r="B600" s="103"/>
      <c r="C600" s="103"/>
      <c r="D600" s="103"/>
      <c r="E600" s="103"/>
      <c r="F600" s="104"/>
      <c r="G600" s="105"/>
      <c r="H600" s="105"/>
      <c r="I600" s="16"/>
      <c r="J600" s="97"/>
      <c r="K600" s="98"/>
      <c r="L600" s="98"/>
      <c r="M600" s="98"/>
      <c r="N600" s="98"/>
      <c r="O600" s="98"/>
      <c r="P600" s="98"/>
      <c r="Q600" s="98"/>
      <c r="R600" s="98"/>
      <c r="S600" s="98"/>
      <c r="T600" s="98"/>
      <c r="U600" s="98"/>
      <c r="V600" s="98"/>
      <c r="W600" s="98"/>
      <c r="X600" s="98"/>
      <c r="Y600" s="98"/>
      <c r="Z600" s="98"/>
      <c r="AA600" s="98"/>
      <c r="AB600" s="98"/>
      <c r="AC600" s="98"/>
      <c r="AD600" s="98"/>
      <c r="AE600" s="98"/>
      <c r="AF600" s="98"/>
      <c r="AG600" s="98"/>
      <c r="AH600" s="98"/>
      <c r="AI600" s="98"/>
      <c r="AJ600" s="98"/>
      <c r="AK600" s="98"/>
      <c r="AL600" s="98"/>
      <c r="AM600" s="98"/>
      <c r="AN600" s="3"/>
      <c r="AO600" s="3"/>
    </row>
    <row r="601" ht="13.65" customHeight="1">
      <c r="A601" s="60"/>
      <c r="B601" s="60"/>
      <c r="C601" s="60"/>
      <c r="D601" s="60"/>
      <c r="E601" s="60"/>
      <c r="F601" s="106"/>
      <c r="G601" s="35"/>
      <c r="H601" s="35"/>
      <c r="I601" s="16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69">
        <f>IF(Q601="X",G601,0)</f>
        <v>0</v>
      </c>
      <c r="Z601" s="69">
        <f>IF(R601="X",$G601,0)</f>
        <v>0</v>
      </c>
      <c r="AA601" s="69">
        <f>IF(S601="X",$G601,0)</f>
        <v>0</v>
      </c>
      <c r="AB601" s="69">
        <f>IF(N601="X",$G601,0)</f>
        <v>0</v>
      </c>
      <c r="AC601" s="69">
        <f>IF(O601="X",$G601,0)</f>
        <v>0</v>
      </c>
      <c r="AD601" s="69">
        <f>IF(P601="X",$G601,0)</f>
        <v>0</v>
      </c>
      <c r="AE601" s="69">
        <f>IF(K601="X",$G601,0)</f>
        <v>0</v>
      </c>
      <c r="AF601" s="69">
        <f>IF(T601="X",IF(D601="Days",C601,C601*'Globals'!$C$27)*E601,0)</f>
        <v>0</v>
      </c>
      <c r="AG601" s="69">
        <f>IF(U601="X",IF($D601="Days",$C601,$C601*'Globals'!$C$27)*$E601,0)</f>
        <v>0</v>
      </c>
      <c r="AH601" s="69">
        <f>IF(V601="X",$G601,0)</f>
        <v>0</v>
      </c>
      <c r="AI601" s="69">
        <f>IF(W601="X",$G601,0)</f>
        <v>0</v>
      </c>
      <c r="AJ601" s="69">
        <f>IF(L601="X",$G601,0)</f>
        <v>0</v>
      </c>
      <c r="AK601" s="69">
        <f>(IF(Q601="X",G601*'Globals'!$C$45,0))+(IF(N601="X",G601*'Globals'!$C$46,0))+(IF(O601="X",G601*'Globals'!$C$47,0))+(IF(K601="X",G601*'Globals'!$C$49,0))+(IF(T601="X",G601*'Globals'!$C$51,0))+(IF(L601="X",G601*'Globals'!$C$50,0))</f>
        <v>0</v>
      </c>
      <c r="AL601" s="69">
        <f>IF(J601="",G601,0)</f>
        <v>0</v>
      </c>
      <c r="AM601" s="3"/>
      <c r="AN601" s="3"/>
      <c r="AO601" s="3"/>
    </row>
    <row r="602" ht="13.65" customHeight="1">
      <c r="A602" s="60"/>
      <c r="B602" s="60"/>
      <c r="C602" s="60"/>
      <c r="D602" s="60"/>
      <c r="E602" s="60"/>
      <c r="F602" s="106"/>
      <c r="G602" s="35"/>
      <c r="H602" s="35"/>
      <c r="I602" s="16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69">
        <f>IF(Q602="X",G602,0)</f>
        <v>0</v>
      </c>
      <c r="Z602" s="69">
        <f>IF(R602="X",$G602,0)</f>
        <v>0</v>
      </c>
      <c r="AA602" s="69">
        <f>IF(S602="X",$G602,0)</f>
        <v>0</v>
      </c>
      <c r="AB602" s="69">
        <f>IF(N602="X",$G602,0)</f>
        <v>0</v>
      </c>
      <c r="AC602" s="69">
        <f>IF(O602="X",$G602,0)</f>
        <v>0</v>
      </c>
      <c r="AD602" s="69">
        <f>IF(P602="X",$G602,0)</f>
        <v>0</v>
      </c>
      <c r="AE602" s="69">
        <f>IF(K602="X",$G602,0)</f>
        <v>0</v>
      </c>
      <c r="AF602" s="69">
        <f>IF(T602="X",IF(D602="Days",C602,C602*'Globals'!$C$27)*E602,0)</f>
        <v>0</v>
      </c>
      <c r="AG602" s="69">
        <f>IF(U602="X",IF($D602="Days",$C602,$C602*'Globals'!$C$27)*$E602,0)</f>
        <v>0</v>
      </c>
      <c r="AH602" s="69">
        <f>IF(V602="X",$G602,0)</f>
        <v>0</v>
      </c>
      <c r="AI602" s="69">
        <f>IF(W602="X",$G602,0)</f>
        <v>0</v>
      </c>
      <c r="AJ602" s="69">
        <f>IF(L602="X",$G602,0)</f>
        <v>0</v>
      </c>
      <c r="AK602" s="69">
        <f>(IF(Q602="X",G602*'Globals'!$C$45,0))+(IF(N602="X",G602*'Globals'!$C$46,0))+(IF(O602="X",G602*'Globals'!$C$47,0))+(IF(K602="X",G602*'Globals'!$C$49,0))+(IF(T602="X",G602*'Globals'!$C$51,0))+(IF(L602="X",G602*'Globals'!$C$50,0))</f>
        <v>0</v>
      </c>
      <c r="AL602" s="69">
        <f>IF(J602="",G602,0)</f>
        <v>0</v>
      </c>
      <c r="AM602" s="3"/>
      <c r="AN602" s="3"/>
      <c r="AO602" s="3"/>
    </row>
    <row r="603" ht="13.65" customHeight="1">
      <c r="A603" s="60"/>
      <c r="B603" s="60"/>
      <c r="C603" s="60"/>
      <c r="D603" s="60"/>
      <c r="E603" s="60"/>
      <c r="F603" s="106"/>
      <c r="G603" s="35"/>
      <c r="H603" s="35"/>
      <c r="I603" s="16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69">
        <f>IF(Q603="X",G603,0)</f>
        <v>0</v>
      </c>
      <c r="Z603" s="69">
        <f>IF(R603="X",$G603,0)</f>
        <v>0</v>
      </c>
      <c r="AA603" s="69">
        <f>IF(S603="X",$G603,0)</f>
        <v>0</v>
      </c>
      <c r="AB603" s="69">
        <f>IF(N603="X",$G603,0)</f>
        <v>0</v>
      </c>
      <c r="AC603" s="69">
        <f>IF(O603="X",$G603,0)</f>
        <v>0</v>
      </c>
      <c r="AD603" s="69">
        <f>IF(P603="X",$G603,0)</f>
        <v>0</v>
      </c>
      <c r="AE603" s="69">
        <f>IF(K603="X",$G603,0)</f>
        <v>0</v>
      </c>
      <c r="AF603" s="69">
        <f>IF(T603="X",IF(D603="Days",C603,C603*'Globals'!$C$27)*E603,0)</f>
        <v>0</v>
      </c>
      <c r="AG603" s="69">
        <f>IF(U603="X",IF($D603="Days",$C603,$C603*'Globals'!$C$27)*$E603,0)</f>
        <v>0</v>
      </c>
      <c r="AH603" s="69">
        <f>IF(V603="X",$G603,0)</f>
        <v>0</v>
      </c>
      <c r="AI603" s="69">
        <f>IF(W603="X",$G603,0)</f>
        <v>0</v>
      </c>
      <c r="AJ603" s="69">
        <f>IF(L603="X",$G603,0)</f>
        <v>0</v>
      </c>
      <c r="AK603" s="69">
        <f>(IF(Q603="X",G603*'Globals'!$C$45,0))+(IF(N603="X",G603*'Globals'!$C$46,0))+(IF(O603="X",G603*'Globals'!$C$47,0))+(IF(K603="X",G603*'Globals'!$C$49,0))+(IF(T603="X",G603*'Globals'!$C$51,0))+(IF(L603="X",G603*'Globals'!$C$50,0))</f>
        <v>0</v>
      </c>
      <c r="AL603" s="69">
        <f>IF(J603="",G603,0)</f>
        <v>0</v>
      </c>
      <c r="AM603" s="3"/>
      <c r="AN603" s="3"/>
      <c r="AO603" s="3"/>
    </row>
    <row r="604" ht="13.65" customHeight="1">
      <c r="A604" s="60"/>
      <c r="B604" s="60"/>
      <c r="C604" s="60"/>
      <c r="D604" s="60"/>
      <c r="E604" s="60"/>
      <c r="F604" s="106"/>
      <c r="G604" s="35"/>
      <c r="H604" s="35"/>
      <c r="I604" s="16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69">
        <f>IF(Q604="X",G604,0)</f>
        <v>0</v>
      </c>
      <c r="Z604" s="69">
        <f>IF(R604="X",$G604,0)</f>
        <v>0</v>
      </c>
      <c r="AA604" s="69">
        <f>IF(S604="X",$G604,0)</f>
        <v>0</v>
      </c>
      <c r="AB604" s="69">
        <f>IF(N604="X",$G604,0)</f>
        <v>0</v>
      </c>
      <c r="AC604" s="69">
        <f>IF(O604="X",$G604,0)</f>
        <v>0</v>
      </c>
      <c r="AD604" s="69">
        <f>IF(P604="X",$G604,0)</f>
        <v>0</v>
      </c>
      <c r="AE604" s="69">
        <f>IF(K604="X",$G604,0)</f>
        <v>0</v>
      </c>
      <c r="AF604" s="69">
        <f>IF(T604="X",IF(D604="Days",C604,C604*'Globals'!$C$27)*E604,0)</f>
        <v>0</v>
      </c>
      <c r="AG604" s="69">
        <f>IF(U604="X",IF($D604="Days",$C604,$C604*'Globals'!$C$27)*$E604,0)</f>
        <v>0</v>
      </c>
      <c r="AH604" s="69">
        <f>IF(V604="X",$G604,0)</f>
        <v>0</v>
      </c>
      <c r="AI604" s="69">
        <f>IF(W604="X",$G604,0)</f>
        <v>0</v>
      </c>
      <c r="AJ604" s="69">
        <f>IF(L604="X",$G604,0)</f>
        <v>0</v>
      </c>
      <c r="AK604" s="69">
        <f>(IF(Q604="X",G604*'Globals'!$C$45,0))+(IF(N604="X",G604*'Globals'!$C$46,0))+(IF(O604="X",G604*'Globals'!$C$47,0))+(IF(K604="X",G604*'Globals'!$C$49,0))+(IF(T604="X",G604*'Globals'!$C$51,0))+(IF(L604="X",G604*'Globals'!$C$50,0))</f>
        <v>0</v>
      </c>
      <c r="AL604" s="69">
        <f>IF(J604="",G604,0)</f>
        <v>0</v>
      </c>
      <c r="AM604" s="3"/>
      <c r="AN604" s="3"/>
      <c r="AO604" s="3"/>
    </row>
    <row r="605" ht="13.65" customHeight="1">
      <c r="A605" s="107"/>
      <c r="B605" s="34"/>
      <c r="C605" s="60"/>
      <c r="D605" s="60"/>
      <c r="E605" s="60"/>
      <c r="F605" s="106"/>
      <c r="G605" s="35"/>
      <c r="H605" s="35"/>
      <c r="I605" s="16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69">
        <f>IF(Q605="X",G605,0)</f>
        <v>0</v>
      </c>
      <c r="Z605" s="69">
        <f>IF(R605="X",$G605,0)</f>
        <v>0</v>
      </c>
      <c r="AA605" s="69">
        <f>IF(S605="X",$G605,0)</f>
        <v>0</v>
      </c>
      <c r="AB605" s="69">
        <f>IF(N605="X",$G605,0)</f>
        <v>0</v>
      </c>
      <c r="AC605" s="69">
        <f>IF(O605="X",$G605,0)</f>
        <v>0</v>
      </c>
      <c r="AD605" s="69">
        <f>IF(P605="X",$G605,0)</f>
        <v>0</v>
      </c>
      <c r="AE605" s="69">
        <f>IF(K605="X",$G605,0)</f>
        <v>0</v>
      </c>
      <c r="AF605" s="69">
        <f>IF(T605="X",IF(D605="Days",C605,C605*'Globals'!$C$27)*E605,0)</f>
        <v>0</v>
      </c>
      <c r="AG605" s="69">
        <f>IF(U605="X",IF($D605="Days",$C605,$C605*'Globals'!$C$27)*$E605,0)</f>
        <v>0</v>
      </c>
      <c r="AH605" s="69">
        <f>IF(V605="X",$G605,0)</f>
        <v>0</v>
      </c>
      <c r="AI605" s="69">
        <f>IF(W605="X",$G605,0)</f>
        <v>0</v>
      </c>
      <c r="AJ605" s="69">
        <f>IF(L605="X",$G605,0)</f>
        <v>0</v>
      </c>
      <c r="AK605" s="69">
        <f>(IF(Q605="X",G605*'Globals'!$C$45,0))+(IF(N605="X",G605*'Globals'!$C$46,0))+(IF(O605="X",G605*'Globals'!$C$47,0))+(IF(K605="X",G605*'Globals'!$C$49,0))+(IF(T605="X",G605*'Globals'!$C$51,0))+(IF(L605="X",G605*'Globals'!$C$50,0))</f>
        <v>0</v>
      </c>
      <c r="AL605" s="69">
        <f>IF(J605="",G605,0)</f>
        <v>0</v>
      </c>
      <c r="AM605" s="3"/>
      <c r="AN605" s="3"/>
      <c r="AO605" s="3"/>
    </row>
    <row r="606" ht="13.65" customHeight="1">
      <c r="A606" s="108"/>
      <c r="B606" s="108"/>
      <c r="C606" s="145"/>
      <c r="D606" s="30"/>
      <c r="E606" s="108"/>
      <c r="F606" s="146"/>
      <c r="G606" s="109"/>
      <c r="H606" s="109"/>
      <c r="I606" s="3"/>
      <c r="J606" s="73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  <c r="AB606" s="69"/>
      <c r="AC606" s="69"/>
      <c r="AD606" s="69"/>
      <c r="AE606" s="69"/>
      <c r="AF606" s="69"/>
      <c r="AG606" s="69"/>
      <c r="AH606" s="69"/>
      <c r="AI606" s="69"/>
      <c r="AJ606" s="69"/>
      <c r="AK606" s="69"/>
      <c r="AL606" s="69"/>
      <c r="AM606" s="69"/>
      <c r="AN606" s="3"/>
      <c r="AO606" s="3"/>
    </row>
    <row r="607" ht="13.65" customHeight="1">
      <c r="A607" s="111"/>
      <c r="B607" s="64"/>
      <c r="C607" s="64"/>
      <c r="D607" s="64"/>
      <c r="E607" s="64"/>
      <c r="F607" s="113"/>
      <c r="G607" s="64"/>
      <c r="H607" s="112"/>
      <c r="I607" s="3"/>
      <c r="J607" s="97"/>
      <c r="K607" s="98"/>
      <c r="L607" s="98"/>
      <c r="M607" s="98"/>
      <c r="N607" s="98"/>
      <c r="O607" s="98"/>
      <c r="P607" s="98"/>
      <c r="Q607" s="98"/>
      <c r="R607" s="98"/>
      <c r="S607" s="98"/>
      <c r="T607" s="98"/>
      <c r="U607" s="98"/>
      <c r="V607" s="98"/>
      <c r="W607" s="98"/>
      <c r="X607" s="98"/>
      <c r="Y607" s="98"/>
      <c r="Z607" s="98"/>
      <c r="AA607" s="98"/>
      <c r="AB607" s="98"/>
      <c r="AC607" s="98"/>
      <c r="AD607" s="98"/>
      <c r="AE607" s="98"/>
      <c r="AF607" s="98"/>
      <c r="AG607" s="98"/>
      <c r="AH607" s="98"/>
      <c r="AI607" s="98"/>
      <c r="AJ607" s="98"/>
      <c r="AK607" s="98"/>
      <c r="AL607" s="98"/>
      <c r="AM607" s="98"/>
      <c r="AN607" s="3"/>
      <c r="AO607" s="3"/>
    </row>
    <row r="608" ht="13.65" customHeight="1">
      <c r="A608" s="107"/>
      <c r="B608" s="108"/>
      <c r="C608" s="108"/>
      <c r="D608" s="108"/>
      <c r="E608" s="108"/>
      <c r="F608" s="110"/>
      <c r="G608" s="109"/>
      <c r="H608" s="109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69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ht="13.65" customHeight="1">
      <c r="A609" s="111"/>
      <c r="B609" s="163"/>
      <c r="C609" s="103"/>
      <c r="D609" s="103"/>
      <c r="E609" s="103"/>
      <c r="F609" s="104"/>
      <c r="G609" s="105"/>
      <c r="H609" s="105"/>
      <c r="I609" s="16"/>
      <c r="J609" s="97"/>
      <c r="K609" s="98"/>
      <c r="L609" s="98"/>
      <c r="M609" s="98"/>
      <c r="N609" s="98"/>
      <c r="O609" s="98"/>
      <c r="P609" s="98"/>
      <c r="Q609" s="98"/>
      <c r="R609" s="98"/>
      <c r="S609" s="98"/>
      <c r="T609" s="98"/>
      <c r="U609" s="98"/>
      <c r="V609" s="98"/>
      <c r="W609" s="98"/>
      <c r="X609" s="98"/>
      <c r="Y609" s="98">
        <f>IF(Q609="X",G609,0)</f>
        <v>0</v>
      </c>
      <c r="Z609" s="98">
        <f>IF(R609="X",$G609,0)</f>
        <v>0</v>
      </c>
      <c r="AA609" s="98">
        <f>IF(S609="X",$G609,0)</f>
        <v>0</v>
      </c>
      <c r="AB609" s="98">
        <f>IF(N609="X",$G609,0)</f>
        <v>0</v>
      </c>
      <c r="AC609" s="98">
        <f>IF(O609="X",$G609,0)</f>
        <v>0</v>
      </c>
      <c r="AD609" s="98">
        <f>IF(P609="X",$G609,0)</f>
        <v>0</v>
      </c>
      <c r="AE609" s="98">
        <f>IF(K609="X",$G609,0)</f>
        <v>0</v>
      </c>
      <c r="AF609" s="98">
        <f>IF(T609="X",IF(D609="Days",C609,C609*'Globals'!$C$27)*E609,0)</f>
        <v>0</v>
      </c>
      <c r="AG609" s="98">
        <f>IF(U609="X",IF($D609="Days",$C609,$C609*'Globals'!$C$27)*$E609,0)</f>
        <v>0</v>
      </c>
      <c r="AH609" s="98">
        <f>IF(V609="X",$G609,0)</f>
        <v>0</v>
      </c>
      <c r="AI609" s="98">
        <f>IF(W609="X",$G609,0)</f>
        <v>0</v>
      </c>
      <c r="AJ609" s="98">
        <f>IF(L609="X",$G609,0)</f>
        <v>0</v>
      </c>
      <c r="AK609" s="98">
        <f>(IF(Q609="X",G609*'Globals'!$C$45,0))+(IF(N609="X",G609*'Globals'!$C$46,0))+(IF(O609="X",G609*'Globals'!$C$47,0))+(IF(K609="X",G609*'Globals'!$C$49,0))+(IF(T609="X",G609*'Globals'!$C$51,0))+(IF(L609="X",G609*'Globals'!$C$50,0))</f>
        <v>0</v>
      </c>
      <c r="AL609" s="98">
        <f>IF(J609="",G609,0)</f>
        <v>0</v>
      </c>
      <c r="AM609" s="98"/>
      <c r="AN609" s="3"/>
      <c r="AO609" s="3"/>
    </row>
    <row r="610" ht="13.65" customHeight="1">
      <c r="A610" s="60"/>
      <c r="B610" s="60"/>
      <c r="C610" s="60"/>
      <c r="D610" s="60"/>
      <c r="E610" s="60"/>
      <c r="F610" s="106"/>
      <c r="G610" s="35"/>
      <c r="H610" s="35"/>
      <c r="I610" s="16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69">
        <f>IF(Q610="X",G610,0)</f>
        <v>0</v>
      </c>
      <c r="Z610" s="69">
        <f>IF(R610="X",$G610,0)</f>
        <v>0</v>
      </c>
      <c r="AA610" s="69">
        <f>IF(S610="X",$G610,0)</f>
        <v>0</v>
      </c>
      <c r="AB610" s="69">
        <f>IF(N610="X",$G610,0)</f>
        <v>0</v>
      </c>
      <c r="AC610" s="69">
        <f>IF(O610="X",$G610,0)</f>
        <v>0</v>
      </c>
      <c r="AD610" s="69">
        <f>IF(P610="X",$G610,0)</f>
        <v>0</v>
      </c>
      <c r="AE610" s="69">
        <f>IF(K610="X",$G610,0)</f>
        <v>0</v>
      </c>
      <c r="AF610" s="69">
        <f>IF(T610="X",IF(D610="Days",C610,C610*'Globals'!$C$27)*E610,0)</f>
        <v>0</v>
      </c>
      <c r="AG610" s="69">
        <f>IF(U610="X",IF($D610="Days",$C610,$C610*'Globals'!$C$27)*$E610,0)</f>
        <v>0</v>
      </c>
      <c r="AH610" s="69">
        <f>IF(V610="X",$G610,0)</f>
        <v>0</v>
      </c>
      <c r="AI610" s="69">
        <f>IF(W610="X",$G610,0)</f>
        <v>0</v>
      </c>
      <c r="AJ610" s="69">
        <f>IF(L610="X",$G610,0)</f>
        <v>0</v>
      </c>
      <c r="AK610" s="69">
        <f>(IF(Q610="X",G610*'Globals'!$C$45,0))+(IF(N610="X",G610*'Globals'!$C$46,0))+(IF(O610="X",G610*'Globals'!$C$47,0))+(IF(K610="X",G610*'Globals'!$C$49,0))+(IF(T610="X",G610*'Globals'!$C$51,0))+(IF(L610="X",G610*'Globals'!$C$50,0))</f>
        <v>0</v>
      </c>
      <c r="AL610" s="69">
        <f>IF(J610="",G610,0)</f>
        <v>0</v>
      </c>
      <c r="AM610" s="3"/>
      <c r="AN610" s="3"/>
      <c r="AO610" s="3"/>
    </row>
    <row r="611" ht="13.65" customHeight="1">
      <c r="A611" s="60"/>
      <c r="B611" s="60"/>
      <c r="C611" s="60"/>
      <c r="D611" s="60"/>
      <c r="E611" s="60"/>
      <c r="F611" s="106"/>
      <c r="G611" s="35"/>
      <c r="H611" s="35"/>
      <c r="I611" s="16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69">
        <f>IF(Q611="X",G611,0)</f>
        <v>0</v>
      </c>
      <c r="Z611" s="69">
        <f>IF(R611="X",$G611,0)</f>
        <v>0</v>
      </c>
      <c r="AA611" s="69">
        <f>IF(S611="X",$G611,0)</f>
        <v>0</v>
      </c>
      <c r="AB611" s="69">
        <f>IF(N611="X",$G611,0)</f>
        <v>0</v>
      </c>
      <c r="AC611" s="69">
        <f>IF(O611="X",$G611,0)</f>
        <v>0</v>
      </c>
      <c r="AD611" s="69">
        <f>IF(P611="X",$G611,0)</f>
        <v>0</v>
      </c>
      <c r="AE611" s="69">
        <f>IF(K611="X",$G611,0)</f>
        <v>0</v>
      </c>
      <c r="AF611" s="69">
        <f>IF(T611="X",IF(D611="Days",C611,C611*'Globals'!$C$27)*E611,0)</f>
        <v>0</v>
      </c>
      <c r="AG611" s="69">
        <f>IF(U611="X",IF($D611="Days",$C611,$C611*'Globals'!$C$27)*$E611,0)</f>
        <v>0</v>
      </c>
      <c r="AH611" s="69">
        <f>IF(V611="X",$G611,0)</f>
        <v>0</v>
      </c>
      <c r="AI611" s="69">
        <f>IF(W611="X",$G611,0)</f>
        <v>0</v>
      </c>
      <c r="AJ611" s="69">
        <f>IF(L611="X",$G611,0)</f>
        <v>0</v>
      </c>
      <c r="AK611" s="69">
        <f>(IF(Q611="X",G611*'Globals'!$C$45,0))+(IF(N611="X",G611*'Globals'!$C$46,0))+(IF(O611="X",G611*'Globals'!$C$47,0))+(IF(K611="X",G611*'Globals'!$C$49,0))+(IF(T611="X",G611*'Globals'!$C$51,0))+(IF(L611="X",G611*'Globals'!$C$50,0))</f>
        <v>0</v>
      </c>
      <c r="AL611" s="69">
        <f>IF(J611="",G611,0)</f>
        <v>0</v>
      </c>
      <c r="AM611" s="3"/>
      <c r="AN611" s="3"/>
      <c r="AO611" s="3"/>
    </row>
    <row r="612" ht="13.65" customHeight="1">
      <c r="A612" s="60"/>
      <c r="B612" s="60"/>
      <c r="C612" s="60"/>
      <c r="D612" s="60"/>
      <c r="E612" s="60"/>
      <c r="F612" s="106"/>
      <c r="G612" s="35"/>
      <c r="H612" s="35"/>
      <c r="I612" s="16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69">
        <f>IF(Q612="X",G612,0)</f>
        <v>0</v>
      </c>
      <c r="Z612" s="69">
        <f>IF(R612="X",$G612,0)</f>
        <v>0</v>
      </c>
      <c r="AA612" s="69">
        <f>IF(S612="X",$G612,0)</f>
        <v>0</v>
      </c>
      <c r="AB612" s="69">
        <f>IF(N612="X",$G612,0)</f>
        <v>0</v>
      </c>
      <c r="AC612" s="69">
        <f>IF(O612="X",$G612,0)</f>
        <v>0</v>
      </c>
      <c r="AD612" s="69">
        <f>IF(P612="X",$G612,0)</f>
        <v>0</v>
      </c>
      <c r="AE612" s="69">
        <f>IF(K612="X",$G612,0)</f>
        <v>0</v>
      </c>
      <c r="AF612" s="69">
        <f>IF(T612="X",IF(D612="Days",C612,C612*'Globals'!$C$27)*E612,0)</f>
        <v>0</v>
      </c>
      <c r="AG612" s="69">
        <f>IF(U612="X",IF($D612="Days",$C612,$C612*'Globals'!$C$27)*$E612,0)</f>
        <v>0</v>
      </c>
      <c r="AH612" s="69">
        <f>IF(V612="X",$G612,0)</f>
        <v>0</v>
      </c>
      <c r="AI612" s="69">
        <f>IF(W612="X",$G612,0)</f>
        <v>0</v>
      </c>
      <c r="AJ612" s="69">
        <f>IF(L612="X",$G612,0)</f>
        <v>0</v>
      </c>
      <c r="AK612" s="69">
        <f>(IF(Q612="X",G612*'Globals'!$C$45,0))+(IF(N612="X",G612*'Globals'!$C$46,0))+(IF(O612="X",G612*'Globals'!$C$47,0))+(IF(K612="X",G612*'Globals'!$C$49,0))+(IF(T612="X",G612*'Globals'!$C$51,0))+(IF(L612="X",G612*'Globals'!$C$50,0))</f>
        <v>0</v>
      </c>
      <c r="AL612" s="69">
        <f>IF(J612="",G612,0)</f>
        <v>0</v>
      </c>
      <c r="AM612" s="3"/>
      <c r="AN612" s="3"/>
      <c r="AO612" s="3"/>
    </row>
    <row r="613" ht="13.65" customHeight="1">
      <c r="A613" s="107"/>
      <c r="B613" s="34"/>
      <c r="C613" s="60"/>
      <c r="D613" s="60"/>
      <c r="E613" s="60"/>
      <c r="F613" s="106"/>
      <c r="G613" s="35"/>
      <c r="H613" s="35"/>
      <c r="I613" s="16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69">
        <f>IF(Q613="X",G613,0)</f>
        <v>0</v>
      </c>
      <c r="Z613" s="69">
        <f>IF(R613="X",$G613,0)</f>
        <v>0</v>
      </c>
      <c r="AA613" s="69">
        <f>IF(S613="X",$G613,0)</f>
        <v>0</v>
      </c>
      <c r="AB613" s="69">
        <f>IF(N613="X",$G613,0)</f>
        <v>0</v>
      </c>
      <c r="AC613" s="69">
        <f>IF(O613="X",$G613,0)</f>
        <v>0</v>
      </c>
      <c r="AD613" s="69">
        <f>IF(P613="X",$G613,0)</f>
        <v>0</v>
      </c>
      <c r="AE613" s="69">
        <f>IF(K613="X",$G613,0)</f>
        <v>0</v>
      </c>
      <c r="AF613" s="69">
        <f>IF(T613="X",IF(D613="Days",C613,C613*'Globals'!$C$27)*E613,0)</f>
        <v>0</v>
      </c>
      <c r="AG613" s="69">
        <f>IF(U613="X",IF($D613="Days",$C613,$C613*'Globals'!$C$27)*$E613,0)</f>
        <v>0</v>
      </c>
      <c r="AH613" s="69">
        <f>IF(V613="X",$G613,0)</f>
        <v>0</v>
      </c>
      <c r="AI613" s="69">
        <f>IF(W613="X",$G613,0)</f>
        <v>0</v>
      </c>
      <c r="AJ613" s="69">
        <f>IF(L613="X",$G613,0)</f>
        <v>0</v>
      </c>
      <c r="AK613" s="69">
        <f>(IF(Q613="X",G613*'Globals'!$C$45,0))+(IF(N613="X",G613*'Globals'!$C$46,0))+(IF(O613="X",G613*'Globals'!$C$47,0))+(IF(K613="X",G613*'Globals'!$C$49,0))+(IF(T613="X",G613*'Globals'!$C$51,0))+(IF(L613="X",G613*'Globals'!$C$50,0))</f>
        <v>0</v>
      </c>
      <c r="AL613" s="69">
        <f>IF(J613="",G613,0)</f>
        <v>0</v>
      </c>
      <c r="AM613" s="3"/>
      <c r="AN613" s="3"/>
      <c r="AO613" s="3"/>
    </row>
    <row r="614" ht="13.65" customHeight="1">
      <c r="A614" s="107"/>
      <c r="B614" s="34"/>
      <c r="C614" s="60"/>
      <c r="D614" s="60"/>
      <c r="E614" s="60"/>
      <c r="F614" s="106"/>
      <c r="G614" s="35"/>
      <c r="H614" s="35"/>
      <c r="I614" s="16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69">
        <f>IF(Q614="X",G614,0)</f>
        <v>0</v>
      </c>
      <c r="Z614" s="69">
        <f>IF(R614="X",$G614,0)</f>
        <v>0</v>
      </c>
      <c r="AA614" s="69">
        <f>IF(S614="X",$G614,0)</f>
        <v>0</v>
      </c>
      <c r="AB614" s="69">
        <f>IF(N614="X",$G614,0)</f>
        <v>0</v>
      </c>
      <c r="AC614" s="69">
        <f>IF(O614="X",$G614,0)</f>
        <v>0</v>
      </c>
      <c r="AD614" s="69">
        <f>IF(P614="X",$G614,0)</f>
        <v>0</v>
      </c>
      <c r="AE614" s="69">
        <f>IF(K614="X",$G614,0)</f>
        <v>0</v>
      </c>
      <c r="AF614" s="69">
        <f>IF(T614="X",IF(D614="Days",C614,C614*'Globals'!$C$27)*E614,0)</f>
        <v>0</v>
      </c>
      <c r="AG614" s="69">
        <f>IF(U614="X",IF($D614="Days",$C614,$C614*'Globals'!$C$27)*$E614,0)</f>
        <v>0</v>
      </c>
      <c r="AH614" s="69">
        <f>IF(V614="X",$G614,0)</f>
        <v>0</v>
      </c>
      <c r="AI614" s="69">
        <f>IF(W614="X",$G614,0)</f>
        <v>0</v>
      </c>
      <c r="AJ614" s="69">
        <f>IF(L614="X",$G614,0)</f>
        <v>0</v>
      </c>
      <c r="AK614" s="69">
        <f>(IF(Q614="X",G614*'Globals'!$C$45,0))+(IF(N614="X",G614*'Globals'!$C$46,0))+(IF(O614="X",G614*'Globals'!$C$47,0))+(IF(K614="X",G614*'Globals'!$C$49,0))+(IF(T614="X",G614*'Globals'!$C$51,0))+(IF(L614="X",G614*'Globals'!$C$50,0))</f>
        <v>0</v>
      </c>
      <c r="AL614" s="69">
        <f>IF(J614="",G614,0)</f>
        <v>0</v>
      </c>
      <c r="AM614" s="3"/>
      <c r="AN614" s="3"/>
      <c r="AO614" s="3"/>
    </row>
    <row r="615" ht="13.65" customHeight="1">
      <c r="A615" s="107"/>
      <c r="B615" s="34"/>
      <c r="C615" s="60"/>
      <c r="D615" s="60"/>
      <c r="E615" s="60"/>
      <c r="F615" s="106"/>
      <c r="G615" s="35"/>
      <c r="H615" s="35"/>
      <c r="I615" s="16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69">
        <f>IF(Q615="X",G615,0)</f>
        <v>0</v>
      </c>
      <c r="Z615" s="69">
        <f>IF(R615="X",$G615,0)</f>
        <v>0</v>
      </c>
      <c r="AA615" s="69">
        <f>IF(S615="X",$G615,0)</f>
        <v>0</v>
      </c>
      <c r="AB615" s="69">
        <f>IF(N615="X",$G615,0)</f>
        <v>0</v>
      </c>
      <c r="AC615" s="69">
        <f>IF(O615="X",$G615,0)</f>
        <v>0</v>
      </c>
      <c r="AD615" s="69">
        <f>IF(P615="X",$G615,0)</f>
        <v>0</v>
      </c>
      <c r="AE615" s="69">
        <f>IF(K615="X",$G615,0)</f>
        <v>0</v>
      </c>
      <c r="AF615" s="69">
        <f>IF(T615="X",IF(D615="Days",C615,C615*'Globals'!$C$27)*E615,0)</f>
        <v>0</v>
      </c>
      <c r="AG615" s="69">
        <f>IF(U615="X",IF($D615="Days",$C615,$C615*'Globals'!$C$27)*$E615,0)</f>
        <v>0</v>
      </c>
      <c r="AH615" s="69">
        <f>IF(V615="X",$G615,0)</f>
        <v>0</v>
      </c>
      <c r="AI615" s="69">
        <f>IF(W615="X",$G615,0)</f>
        <v>0</v>
      </c>
      <c r="AJ615" s="69">
        <f>IF(L615="X",$G615,0)</f>
        <v>0</v>
      </c>
      <c r="AK615" s="69">
        <f>(IF(Q615="X",G615*'Globals'!$C$45,0))+(IF(N615="X",G615*'Globals'!$C$46,0))+(IF(O615="X",G615*'Globals'!$C$47,0))+(IF(K615="X",G615*'Globals'!$C$49,0))+(IF(T615="X",G615*'Globals'!$C$51,0))+(IF(L615="X",G615*'Globals'!$C$50,0))</f>
        <v>0</v>
      </c>
      <c r="AL615" s="69">
        <f>IF(J615="",G615,0)</f>
        <v>0</v>
      </c>
      <c r="AM615" s="3"/>
      <c r="AN615" s="3"/>
      <c r="AO615" s="3"/>
    </row>
    <row r="616" ht="13.65" customHeight="1">
      <c r="A616" s="108"/>
      <c r="B616" s="108"/>
      <c r="C616" s="145"/>
      <c r="D616" s="30"/>
      <c r="E616" s="108"/>
      <c r="F616" s="146"/>
      <c r="G616" s="109"/>
      <c r="H616" s="109"/>
      <c r="I616" s="3"/>
      <c r="J616" s="73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  <c r="AB616" s="69"/>
      <c r="AC616" s="69"/>
      <c r="AD616" s="69"/>
      <c r="AE616" s="69"/>
      <c r="AF616" s="69"/>
      <c r="AG616" s="69"/>
      <c r="AH616" s="69"/>
      <c r="AI616" s="69"/>
      <c r="AJ616" s="69"/>
      <c r="AK616" s="69"/>
      <c r="AL616" s="69"/>
      <c r="AM616" s="69"/>
      <c r="AN616" s="3"/>
      <c r="AO616" s="3"/>
    </row>
    <row r="617" ht="13.65" customHeight="1">
      <c r="A617" s="111"/>
      <c r="B617" s="64"/>
      <c r="C617" s="64"/>
      <c r="D617" s="64"/>
      <c r="E617" s="64"/>
      <c r="F617" s="113"/>
      <c r="G617" s="64"/>
      <c r="H617" s="112"/>
      <c r="I617" s="3"/>
      <c r="J617" s="97"/>
      <c r="K617" s="98"/>
      <c r="L617" s="98"/>
      <c r="M617" s="98"/>
      <c r="N617" s="98"/>
      <c r="O617" s="98"/>
      <c r="P617" s="98"/>
      <c r="Q617" s="98"/>
      <c r="R617" s="98"/>
      <c r="S617" s="98"/>
      <c r="T617" s="98"/>
      <c r="U617" s="98"/>
      <c r="V617" s="98"/>
      <c r="W617" s="98"/>
      <c r="X617" s="98"/>
      <c r="Y617" s="98"/>
      <c r="Z617" s="98"/>
      <c r="AA617" s="98"/>
      <c r="AB617" s="98"/>
      <c r="AC617" s="98"/>
      <c r="AD617" s="98"/>
      <c r="AE617" s="98"/>
      <c r="AF617" s="98"/>
      <c r="AG617" s="98"/>
      <c r="AH617" s="98"/>
      <c r="AI617" s="98"/>
      <c r="AJ617" s="98"/>
      <c r="AK617" s="98"/>
      <c r="AL617" s="98"/>
      <c r="AM617" s="98"/>
      <c r="AN617" s="3"/>
      <c r="AO617" s="3"/>
    </row>
    <row r="618" ht="13.65" customHeight="1">
      <c r="A618" s="107"/>
      <c r="B618" s="108"/>
      <c r="C618" s="108"/>
      <c r="D618" s="108"/>
      <c r="E618" s="108"/>
      <c r="F618" s="110"/>
      <c r="G618" s="109"/>
      <c r="H618" s="109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69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ht="13.65" customHeight="1">
      <c r="A619" s="111"/>
      <c r="B619" s="163"/>
      <c r="C619" s="103"/>
      <c r="D619" s="103"/>
      <c r="E619" s="103"/>
      <c r="F619" s="104"/>
      <c r="G619" s="105"/>
      <c r="H619" s="105"/>
      <c r="I619" s="16"/>
      <c r="J619" s="97"/>
      <c r="K619" s="98"/>
      <c r="L619" s="98"/>
      <c r="M619" s="98"/>
      <c r="N619" s="98"/>
      <c r="O619" s="98"/>
      <c r="P619" s="98"/>
      <c r="Q619" s="98"/>
      <c r="R619" s="98"/>
      <c r="S619" s="98"/>
      <c r="T619" s="98"/>
      <c r="U619" s="98"/>
      <c r="V619" s="98"/>
      <c r="W619" s="98"/>
      <c r="X619" s="98"/>
      <c r="Y619" s="98">
        <f>IF(Q619="X",G619,0)</f>
        <v>0</v>
      </c>
      <c r="Z619" s="98">
        <f>IF(R619="X",$G619,0)</f>
        <v>0</v>
      </c>
      <c r="AA619" s="98">
        <f>IF(S619="X",$G619,0)</f>
        <v>0</v>
      </c>
      <c r="AB619" s="98">
        <f>IF(N619="X",$G619,0)</f>
        <v>0</v>
      </c>
      <c r="AC619" s="98">
        <f>IF(O619="X",$G619,0)</f>
        <v>0</v>
      </c>
      <c r="AD619" s="98">
        <f>IF(P619="X",$G619,0)</f>
        <v>0</v>
      </c>
      <c r="AE619" s="98">
        <f>IF(K619="X",$G619,0)</f>
        <v>0</v>
      </c>
      <c r="AF619" s="98">
        <f>IF(T619="X",IF(D619="Days",C619,C619*'Globals'!$C$27)*E619,0)</f>
        <v>0</v>
      </c>
      <c r="AG619" s="98">
        <f>IF(U619="X",IF($D619="Days",$C619,$C619*'Globals'!$C$27)*$E619,0)</f>
        <v>0</v>
      </c>
      <c r="AH619" s="98">
        <f>IF(V619="X",$G619,0)</f>
        <v>0</v>
      </c>
      <c r="AI619" s="98">
        <f>IF(W619="X",$G619,0)</f>
        <v>0</v>
      </c>
      <c r="AJ619" s="98">
        <f>IF(L619="X",$G619,0)</f>
        <v>0</v>
      </c>
      <c r="AK619" s="98">
        <f>(IF(Q619="X",G619*'Globals'!$C$45,0))+(IF(N619="X",G619*'Globals'!$C$46,0))+(IF(O619="X",G619*'Globals'!$C$47,0))+(IF(K619="X",G619*'Globals'!$C$49,0))+(IF(T619="X",G619*'Globals'!$C$51,0))+(IF(L619="X",G619*'Globals'!$C$50,0))</f>
        <v>0</v>
      </c>
      <c r="AL619" s="98">
        <f>IF(J619="",G619,0)</f>
        <v>0</v>
      </c>
      <c r="AM619" s="98"/>
      <c r="AN619" s="3"/>
      <c r="AO619" s="3"/>
    </row>
    <row r="620" ht="13.65" customHeight="1">
      <c r="A620" s="107"/>
      <c r="B620" s="34"/>
      <c r="C620" s="60"/>
      <c r="D620" s="60"/>
      <c r="E620" s="60"/>
      <c r="F620" s="106"/>
      <c r="G620" s="35"/>
      <c r="H620" s="35"/>
      <c r="I620" s="16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69">
        <f>IF(Q620="X",G620,0)</f>
        <v>0</v>
      </c>
      <c r="Z620" s="69">
        <f>IF(R620="X",$G620,0)</f>
        <v>0</v>
      </c>
      <c r="AA620" s="69">
        <f>IF(S620="X",$G620,0)</f>
        <v>0</v>
      </c>
      <c r="AB620" s="69">
        <f>IF(N620="X",$G620,0)</f>
        <v>0</v>
      </c>
      <c r="AC620" s="69">
        <f>IF(O620="X",$G620,0)</f>
        <v>0</v>
      </c>
      <c r="AD620" s="69">
        <f>IF(P620="X",$G620,0)</f>
        <v>0</v>
      </c>
      <c r="AE620" s="69">
        <f>IF(K620="X",$G620,0)</f>
        <v>0</v>
      </c>
      <c r="AF620" s="69">
        <f>IF(T620="X",IF(D620="Days",C620,C620*'Globals'!$C$27)*E620,0)</f>
        <v>0</v>
      </c>
      <c r="AG620" s="69">
        <f>IF(U620="X",IF($D620="Days",$C620,$C620*'Globals'!$C$27)*$E620,0)</f>
        <v>0</v>
      </c>
      <c r="AH620" s="69">
        <f>IF(V620="X",$G620,0)</f>
        <v>0</v>
      </c>
      <c r="AI620" s="69">
        <f>IF(W620="X",$G620,0)</f>
        <v>0</v>
      </c>
      <c r="AJ620" s="69">
        <f>IF(L620="X",$G620,0)</f>
        <v>0</v>
      </c>
      <c r="AK620" s="69">
        <f>(IF(Q620="X",G620*'Globals'!$C$45,0))+(IF(N620="X",G620*'Globals'!$C$46,0))+(IF(O620="X",G620*'Globals'!$C$47,0))+(IF(K620="X",G620*'Globals'!$C$49,0))+(IF(T620="X",G620*'Globals'!$C$51,0))+(IF(L620="X",G620*'Globals'!$C$50,0))</f>
        <v>0</v>
      </c>
      <c r="AL620" s="69">
        <f>IF(J620="",G620,0)</f>
        <v>0</v>
      </c>
      <c r="AM620" s="3"/>
      <c r="AN620" s="3"/>
      <c r="AO620" s="3"/>
    </row>
    <row r="621" ht="13.65" customHeight="1">
      <c r="A621" s="107"/>
      <c r="B621" s="34"/>
      <c r="C621" s="60"/>
      <c r="D621" s="60"/>
      <c r="E621" s="60"/>
      <c r="F621" s="106"/>
      <c r="G621" s="35"/>
      <c r="H621" s="35"/>
      <c r="I621" s="16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69">
        <f>IF(Q621="X",G621,0)</f>
        <v>0</v>
      </c>
      <c r="Z621" s="69">
        <f>IF(R621="X",$G621,0)</f>
        <v>0</v>
      </c>
      <c r="AA621" s="69">
        <f>IF(S621="X",$G621,0)</f>
        <v>0</v>
      </c>
      <c r="AB621" s="69">
        <f>IF(N621="X",$G621,0)</f>
        <v>0</v>
      </c>
      <c r="AC621" s="69">
        <f>IF(O621="X",$G621,0)</f>
        <v>0</v>
      </c>
      <c r="AD621" s="69">
        <f>IF(P621="X",$G621,0)</f>
        <v>0</v>
      </c>
      <c r="AE621" s="69">
        <f>IF(K621="X",$G621,0)</f>
        <v>0</v>
      </c>
      <c r="AF621" s="69">
        <f>IF(T621="X",IF(D621="Days",C621,C621*'Globals'!$C$27)*E621,0)</f>
        <v>0</v>
      </c>
      <c r="AG621" s="69">
        <f>IF(U621="X",IF($D621="Days",$C621,$C621*'Globals'!$C$27)*$E621,0)</f>
        <v>0</v>
      </c>
      <c r="AH621" s="69">
        <f>IF(V621="X",$G621,0)</f>
        <v>0</v>
      </c>
      <c r="AI621" s="69">
        <f>IF(W621="X",$G621,0)</f>
        <v>0</v>
      </c>
      <c r="AJ621" s="69">
        <f>IF(L621="X",$G621,0)</f>
        <v>0</v>
      </c>
      <c r="AK621" s="69">
        <f>(IF(Q621="X",G621*'Globals'!$C$45,0))+(IF(N621="X",G621*'Globals'!$C$46,0))+(IF(O621="X",G621*'Globals'!$C$47,0))+(IF(K621="X",G621*'Globals'!$C$49,0))+(IF(T621="X",G621*'Globals'!$C$51,0))+(IF(L621="X",G621*'Globals'!$C$50,0))</f>
        <v>0</v>
      </c>
      <c r="AL621" s="69">
        <f>IF(J621="",G621,0)</f>
        <v>0</v>
      </c>
      <c r="AM621" s="3"/>
      <c r="AN621" s="3"/>
      <c r="AO621" s="3"/>
    </row>
    <row r="622" ht="13.65" customHeight="1">
      <c r="A622" s="107"/>
      <c r="B622" s="34"/>
      <c r="C622" s="60"/>
      <c r="D622" s="60"/>
      <c r="E622" s="60"/>
      <c r="F622" s="106"/>
      <c r="G622" s="35"/>
      <c r="H622" s="35"/>
      <c r="I622" s="16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69">
        <f>IF(Q622="X",G622,0)</f>
        <v>0</v>
      </c>
      <c r="Z622" s="69">
        <f>IF(R622="X",$G622,0)</f>
        <v>0</v>
      </c>
      <c r="AA622" s="69">
        <f>IF(S622="X",$G622,0)</f>
        <v>0</v>
      </c>
      <c r="AB622" s="69">
        <f>IF(N622="X",$G622,0)</f>
        <v>0</v>
      </c>
      <c r="AC622" s="69">
        <f>IF(O622="X",$G622,0)</f>
        <v>0</v>
      </c>
      <c r="AD622" s="69">
        <f>IF(P622="X",$G622,0)</f>
        <v>0</v>
      </c>
      <c r="AE622" s="69">
        <f>IF(K622="X",$G622,0)</f>
        <v>0</v>
      </c>
      <c r="AF622" s="69">
        <f>IF(T622="X",IF(D622="Days",C622,C622*'Globals'!$C$27)*E622,0)</f>
        <v>0</v>
      </c>
      <c r="AG622" s="69">
        <f>IF(U622="X",IF($D622="Days",$C622,$C622*'Globals'!$C$27)*$E622,0)</f>
        <v>0</v>
      </c>
      <c r="AH622" s="69">
        <f>IF(V622="X",$G622,0)</f>
        <v>0</v>
      </c>
      <c r="AI622" s="69">
        <f>IF(W622="X",$G622,0)</f>
        <v>0</v>
      </c>
      <c r="AJ622" s="69">
        <f>IF(L622="X",$G622,0)</f>
        <v>0</v>
      </c>
      <c r="AK622" s="69">
        <f>(IF(Q622="X",G622*'Globals'!$C$45,0))+(IF(N622="X",G622*'Globals'!$C$46,0))+(IF(O622="X",G622*'Globals'!$C$47,0))+(IF(K622="X",G622*'Globals'!$C$49,0))+(IF(T622="X",G622*'Globals'!$C$51,0))+(IF(L622="X",G622*'Globals'!$C$50,0))</f>
        <v>0</v>
      </c>
      <c r="AL622" s="69">
        <f>IF(J622="",G622,0)</f>
        <v>0</v>
      </c>
      <c r="AM622" s="3"/>
      <c r="AN622" s="3"/>
      <c r="AO622" s="3"/>
    </row>
    <row r="623" ht="13.65" customHeight="1">
      <c r="A623" s="107"/>
      <c r="B623" s="34"/>
      <c r="C623" s="60"/>
      <c r="D623" s="60"/>
      <c r="E623" s="60"/>
      <c r="F623" s="106"/>
      <c r="G623" s="35"/>
      <c r="H623" s="35"/>
      <c r="I623" s="16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69">
        <f>IF(Q623="X",G623,0)</f>
        <v>0</v>
      </c>
      <c r="Z623" s="69">
        <f>IF(R623="X",$G623,0)</f>
        <v>0</v>
      </c>
      <c r="AA623" s="69">
        <f>IF(S623="X",$G623,0)</f>
        <v>0</v>
      </c>
      <c r="AB623" s="69">
        <f>IF(N623="X",$G623,0)</f>
        <v>0</v>
      </c>
      <c r="AC623" s="69">
        <f>IF(O623="X",$G623,0)</f>
        <v>0</v>
      </c>
      <c r="AD623" s="69">
        <f>IF(P623="X",$G623,0)</f>
        <v>0</v>
      </c>
      <c r="AE623" s="69">
        <f>IF(K623="X",$G623,0)</f>
        <v>0</v>
      </c>
      <c r="AF623" s="69">
        <f>IF(T623="X",IF(D623="Days",C623,C623*'Globals'!$C$27)*E623,0)</f>
        <v>0</v>
      </c>
      <c r="AG623" s="69">
        <f>IF(U623="X",IF($D623="Days",$C623,$C623*'Globals'!$C$27)*$E623,0)</f>
        <v>0</v>
      </c>
      <c r="AH623" s="69">
        <f>IF(V623="X",$G623,0)</f>
        <v>0</v>
      </c>
      <c r="AI623" s="69">
        <f>IF(W623="X",$G623,0)</f>
        <v>0</v>
      </c>
      <c r="AJ623" s="69">
        <f>IF(L623="X",$G623,0)</f>
        <v>0</v>
      </c>
      <c r="AK623" s="69">
        <f>(IF(Q623="X",G623*'Globals'!$C$45,0))+(IF(N623="X",G623*'Globals'!$C$46,0))+(IF(O623="X",G623*'Globals'!$C$47,0))+(IF(K623="X",G623*'Globals'!$C$49,0))+(IF(T623="X",G623*'Globals'!$C$51,0))+(IF(L623="X",G623*'Globals'!$C$50,0))</f>
        <v>0</v>
      </c>
      <c r="AL623" s="69">
        <f>IF(J623="",G623,0)</f>
        <v>0</v>
      </c>
      <c r="AM623" s="3"/>
      <c r="AN623" s="3"/>
      <c r="AO623" s="3"/>
    </row>
    <row r="624" ht="13.65" customHeight="1">
      <c r="A624" s="107"/>
      <c r="B624" s="34"/>
      <c r="C624" s="60"/>
      <c r="D624" s="60"/>
      <c r="E624" s="60"/>
      <c r="F624" s="106"/>
      <c r="G624" s="35"/>
      <c r="H624" s="35"/>
      <c r="I624" s="16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69">
        <f>IF(Q624="X",G624,0)</f>
        <v>0</v>
      </c>
      <c r="Z624" s="69">
        <f>IF(R624="X",$G624,0)</f>
        <v>0</v>
      </c>
      <c r="AA624" s="69">
        <f>IF(S624="X",$G624,0)</f>
        <v>0</v>
      </c>
      <c r="AB624" s="69">
        <f>IF(N624="X",$G624,0)</f>
        <v>0</v>
      </c>
      <c r="AC624" s="69">
        <f>IF(O624="X",$G624,0)</f>
        <v>0</v>
      </c>
      <c r="AD624" s="69">
        <f>IF(P624="X",$G624,0)</f>
        <v>0</v>
      </c>
      <c r="AE624" s="69">
        <f>IF(K624="X",$G624,0)</f>
        <v>0</v>
      </c>
      <c r="AF624" s="69">
        <f>IF(T624="X",IF(D624="Days",C624,C624*'Globals'!$C$27)*E624,0)</f>
        <v>0</v>
      </c>
      <c r="AG624" s="69">
        <f>IF(U624="X",IF($D624="Days",$C624,$C624*'Globals'!$C$27)*$E624,0)</f>
        <v>0</v>
      </c>
      <c r="AH624" s="69">
        <f>IF(V624="X",$G624,0)</f>
        <v>0</v>
      </c>
      <c r="AI624" s="69">
        <f>IF(W624="X",$G624,0)</f>
        <v>0</v>
      </c>
      <c r="AJ624" s="69">
        <f>IF(L624="X",$G624,0)</f>
        <v>0</v>
      </c>
      <c r="AK624" s="69">
        <f>(IF(Q624="X",G624*'Globals'!$C$45,0))+(IF(N624="X",G624*'Globals'!$C$46,0))+(IF(O624="X",G624*'Globals'!$C$47,0))+(IF(K624="X",G624*'Globals'!$C$49,0))+(IF(T624="X",G624*'Globals'!$C$51,0))+(IF(L624="X",G624*'Globals'!$C$50,0))</f>
        <v>0</v>
      </c>
      <c r="AL624" s="69">
        <f>IF(J624="",G624,0)</f>
        <v>0</v>
      </c>
      <c r="AM624" s="3"/>
      <c r="AN624" s="3"/>
      <c r="AO624" s="3"/>
    </row>
    <row r="625" ht="13.65" customHeight="1">
      <c r="A625" s="107"/>
      <c r="B625" s="34"/>
      <c r="C625" s="60"/>
      <c r="D625" s="60"/>
      <c r="E625" s="60"/>
      <c r="F625" s="106"/>
      <c r="G625" s="35"/>
      <c r="H625" s="35"/>
      <c r="I625" s="16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69">
        <f>IF(Q625="X",G625,0)</f>
        <v>0</v>
      </c>
      <c r="Z625" s="69">
        <f>IF(R625="X",$G625,0)</f>
        <v>0</v>
      </c>
      <c r="AA625" s="69">
        <f>IF(S625="X",$G625,0)</f>
        <v>0</v>
      </c>
      <c r="AB625" s="69">
        <f>IF(N625="X",$G625,0)</f>
        <v>0</v>
      </c>
      <c r="AC625" s="69">
        <f>IF(O625="X",$G625,0)</f>
        <v>0</v>
      </c>
      <c r="AD625" s="69">
        <f>IF(P625="X",$G625,0)</f>
        <v>0</v>
      </c>
      <c r="AE625" s="69">
        <f>IF(K625="X",$G625,0)</f>
        <v>0</v>
      </c>
      <c r="AF625" s="69">
        <f>IF(T625="X",IF(D625="Days",C625,C625*'Globals'!$C$27)*E625,0)</f>
        <v>0</v>
      </c>
      <c r="AG625" s="69">
        <f>IF(U625="X",IF($D625="Days",$C625,$C625*'Globals'!$C$27)*$E625,0)</f>
        <v>0</v>
      </c>
      <c r="AH625" s="69">
        <f>IF(V625="X",$G625,0)</f>
        <v>0</v>
      </c>
      <c r="AI625" s="69">
        <f>IF(W625="X",$G625,0)</f>
        <v>0</v>
      </c>
      <c r="AJ625" s="69">
        <f>IF(L625="X",$G625,0)</f>
        <v>0</v>
      </c>
      <c r="AK625" s="69">
        <f>(IF(Q625="X",G625*'Globals'!$C$45,0))+(IF(N625="X",G625*'Globals'!$C$46,0))+(IF(O625="X",G625*'Globals'!$C$47,0))+(IF(K625="X",G625*'Globals'!$C$49,0))+(IF(T625="X",G625*'Globals'!$C$51,0))+(IF(L625="X",G625*'Globals'!$C$50,0))</f>
        <v>0</v>
      </c>
      <c r="AL625" s="69">
        <f>IF(J625="",G625,0)</f>
        <v>0</v>
      </c>
      <c r="AM625" s="3"/>
      <c r="AN625" s="3"/>
      <c r="AO625" s="3"/>
    </row>
    <row r="626" ht="13.65" customHeight="1">
      <c r="A626" s="107"/>
      <c r="B626" s="34"/>
      <c r="C626" s="60"/>
      <c r="D626" s="60"/>
      <c r="E626" s="60"/>
      <c r="F626" s="106"/>
      <c r="G626" s="35"/>
      <c r="H626" s="35"/>
      <c r="I626" s="16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69">
        <f>IF(Q626="X",G626,0)</f>
        <v>0</v>
      </c>
      <c r="Z626" s="69">
        <f>IF(R626="X",$G626,0)</f>
        <v>0</v>
      </c>
      <c r="AA626" s="69">
        <f>IF(S626="X",$G626,0)</f>
        <v>0</v>
      </c>
      <c r="AB626" s="69">
        <f>IF(N626="X",$G626,0)</f>
        <v>0</v>
      </c>
      <c r="AC626" s="69">
        <f>IF(O626="X",$G626,0)</f>
        <v>0</v>
      </c>
      <c r="AD626" s="69">
        <f>IF(P626="X",$G626,0)</f>
        <v>0</v>
      </c>
      <c r="AE626" s="69">
        <f>IF(K626="X",$G626,0)</f>
        <v>0</v>
      </c>
      <c r="AF626" s="69">
        <f>IF(T626="X",IF(D626="Days",C626,C626*'Globals'!$C$27)*E626,0)</f>
        <v>0</v>
      </c>
      <c r="AG626" s="69">
        <f>IF(U626="X",IF($D626="Days",$C626,$C626*'Globals'!$C$27)*$E626,0)</f>
        <v>0</v>
      </c>
      <c r="AH626" s="69">
        <f>IF(V626="X",$G626,0)</f>
        <v>0</v>
      </c>
      <c r="AI626" s="69">
        <f>IF(W626="X",$G626,0)</f>
        <v>0</v>
      </c>
      <c r="AJ626" s="69">
        <f>IF(L626="X",$G626,0)</f>
        <v>0</v>
      </c>
      <c r="AK626" s="69">
        <f>(IF(Q626="X",G626*'Globals'!$C$45,0))+(IF(N626="X",G626*'Globals'!$C$46,0))+(IF(O626="X",G626*'Globals'!$C$47,0))+(IF(K626="X",G626*'Globals'!$C$49,0))+(IF(T626="X",G626*'Globals'!$C$51,0))+(IF(L626="X",G626*'Globals'!$C$50,0))</f>
        <v>0</v>
      </c>
      <c r="AL626" s="69">
        <f>IF(J626="",G626,0)</f>
        <v>0</v>
      </c>
      <c r="AM626" s="3"/>
      <c r="AN626" s="3"/>
      <c r="AO626" s="3"/>
    </row>
    <row r="627" ht="13.65" customHeight="1">
      <c r="A627" s="107"/>
      <c r="B627" s="34"/>
      <c r="C627" s="60"/>
      <c r="D627" s="60"/>
      <c r="E627" s="60"/>
      <c r="F627" s="106"/>
      <c r="G627" s="35"/>
      <c r="H627" s="35"/>
      <c r="I627" s="16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69">
        <f>IF(Q627="X",G627,0)</f>
        <v>0</v>
      </c>
      <c r="Z627" s="69">
        <f>IF(R627="X",$G627,0)</f>
        <v>0</v>
      </c>
      <c r="AA627" s="69">
        <f>IF(S627="X",$G627,0)</f>
        <v>0</v>
      </c>
      <c r="AB627" s="69">
        <f>IF(N627="X",$G627,0)</f>
        <v>0</v>
      </c>
      <c r="AC627" s="69">
        <f>IF(O627="X",$G627,0)</f>
        <v>0</v>
      </c>
      <c r="AD627" s="69">
        <f>IF(P627="X",$G627,0)</f>
        <v>0</v>
      </c>
      <c r="AE627" s="69">
        <f>IF(K627="X",$G627,0)</f>
        <v>0</v>
      </c>
      <c r="AF627" s="69">
        <f>IF(T627="X",IF(D627="Days",C627,C627*'Globals'!$C$27)*E627,0)</f>
        <v>0</v>
      </c>
      <c r="AG627" s="69">
        <f>IF(U627="X",IF($D627="Days",$C627,$C627*'Globals'!$C$27)*$E627,0)</f>
        <v>0</v>
      </c>
      <c r="AH627" s="69">
        <f>IF(V627="X",$G627,0)</f>
        <v>0</v>
      </c>
      <c r="AI627" s="69">
        <f>IF(W627="X",$G627,0)</f>
        <v>0</v>
      </c>
      <c r="AJ627" s="69">
        <f>IF(L627="X",$G627,0)</f>
        <v>0</v>
      </c>
      <c r="AK627" s="69">
        <f>(IF(Q627="X",G627*'Globals'!$C$45,0))+(IF(N627="X",G627*'Globals'!$C$46,0))+(IF(O627="X",G627*'Globals'!$C$47,0))+(IF(K627="X",G627*'Globals'!$C$49,0))+(IF(T627="X",G627*'Globals'!$C$51,0))+(IF(L627="X",G627*'Globals'!$C$50,0))</f>
        <v>0</v>
      </c>
      <c r="AL627" s="69">
        <f>IF(J627="",G627,0)</f>
        <v>0</v>
      </c>
      <c r="AM627" s="3"/>
      <c r="AN627" s="3"/>
      <c r="AO627" s="3"/>
    </row>
    <row r="628" ht="13.65" customHeight="1">
      <c r="A628" s="107"/>
      <c r="B628" s="34"/>
      <c r="C628" s="60"/>
      <c r="D628" s="60"/>
      <c r="E628" s="60"/>
      <c r="F628" s="106"/>
      <c r="G628" s="35"/>
      <c r="H628" s="35"/>
      <c r="I628" s="16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69">
        <f>IF(Q628="X",G628,0)</f>
        <v>0</v>
      </c>
      <c r="Z628" s="69">
        <f>IF(R628="X",$G628,0)</f>
        <v>0</v>
      </c>
      <c r="AA628" s="69">
        <f>IF(S628="X",$G628,0)</f>
        <v>0</v>
      </c>
      <c r="AB628" s="69">
        <f>IF(N628="X",$G628,0)</f>
        <v>0</v>
      </c>
      <c r="AC628" s="69">
        <f>IF(O628="X",$G628,0)</f>
        <v>0</v>
      </c>
      <c r="AD628" s="69">
        <f>IF(P628="X",$G628,0)</f>
        <v>0</v>
      </c>
      <c r="AE628" s="69">
        <f>IF(K628="X",$G628,0)</f>
        <v>0</v>
      </c>
      <c r="AF628" s="69">
        <f>IF(T628="X",IF(D628="Days",C628,C628*'Globals'!$C$27)*E628,0)</f>
        <v>0</v>
      </c>
      <c r="AG628" s="69">
        <f>IF(U628="X",IF($D628="Days",$C628,$C628*'Globals'!$C$27)*$E628,0)</f>
        <v>0</v>
      </c>
      <c r="AH628" s="69">
        <f>IF(V628="X",$G628,0)</f>
        <v>0</v>
      </c>
      <c r="AI628" s="69">
        <f>IF(W628="X",$G628,0)</f>
        <v>0</v>
      </c>
      <c r="AJ628" s="69">
        <f>IF(L628="X",$G628,0)</f>
        <v>0</v>
      </c>
      <c r="AK628" s="69">
        <f>(IF(Q628="X",G628*'Globals'!$C$45,0))+(IF(N628="X",G628*'Globals'!$C$46,0))+(IF(O628="X",G628*'Globals'!$C$47,0))+(IF(K628="X",G628*'Globals'!$C$49,0))+(IF(T628="X",G628*'Globals'!$C$51,0))+(IF(L628="X",G628*'Globals'!$C$50,0))</f>
        <v>0</v>
      </c>
      <c r="AL628" s="69">
        <f>IF(J628="",G628,0)</f>
        <v>0</v>
      </c>
      <c r="AM628" s="3"/>
      <c r="AN628" s="3"/>
      <c r="AO628" s="3"/>
    </row>
    <row r="629" ht="13.65" customHeight="1">
      <c r="A629" s="107"/>
      <c r="B629" s="34"/>
      <c r="C629" s="60"/>
      <c r="D629" s="60"/>
      <c r="E629" s="60"/>
      <c r="F629" s="106"/>
      <c r="G629" s="35"/>
      <c r="H629" s="35"/>
      <c r="I629" s="16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69">
        <f>IF(Q629="X",G629,0)</f>
        <v>0</v>
      </c>
      <c r="Z629" s="69">
        <f>IF(R629="X",$G629,0)</f>
        <v>0</v>
      </c>
      <c r="AA629" s="69">
        <f>IF(S629="X",$G629,0)</f>
        <v>0</v>
      </c>
      <c r="AB629" s="69">
        <f>IF(N629="X",$G629,0)</f>
        <v>0</v>
      </c>
      <c r="AC629" s="69">
        <f>IF(O629="X",$G629,0)</f>
        <v>0</v>
      </c>
      <c r="AD629" s="69">
        <f>IF(P629="X",$G629,0)</f>
        <v>0</v>
      </c>
      <c r="AE629" s="69">
        <f>IF(K629="X",$G629,0)</f>
        <v>0</v>
      </c>
      <c r="AF629" s="69">
        <f>IF(T629="X",IF(D629="Days",C629,C629*'Globals'!$C$27)*E629,0)</f>
        <v>0</v>
      </c>
      <c r="AG629" s="69">
        <f>IF(U629="X",IF($D629="Days",$C629,$C629*'Globals'!$C$27)*$E629,0)</f>
        <v>0</v>
      </c>
      <c r="AH629" s="69">
        <f>IF(V629="X",$G629,0)</f>
        <v>0</v>
      </c>
      <c r="AI629" s="69">
        <f>IF(W629="X",$G629,0)</f>
        <v>0</v>
      </c>
      <c r="AJ629" s="69">
        <f>IF(L629="X",$G629,0)</f>
        <v>0</v>
      </c>
      <c r="AK629" s="69">
        <f>(IF(Q629="X",G629*'Globals'!$C$45,0))+(IF(N629="X",G629*'Globals'!$C$46,0))+(IF(O629="X",G629*'Globals'!$C$47,0))+(IF(K629="X",G629*'Globals'!$C$49,0))+(IF(T629="X",G629*'Globals'!$C$51,0))+(IF(L629="X",G629*'Globals'!$C$50,0))</f>
        <v>0</v>
      </c>
      <c r="AL629" s="69">
        <f>IF(J629="",G629,0)</f>
        <v>0</v>
      </c>
      <c r="AM629" s="3"/>
      <c r="AN629" s="3"/>
      <c r="AO629" s="3"/>
    </row>
    <row r="630" ht="13.65" customHeight="1">
      <c r="A630" s="107"/>
      <c r="B630" s="34"/>
      <c r="C630" s="60"/>
      <c r="D630" s="60"/>
      <c r="E630" s="60"/>
      <c r="F630" s="106"/>
      <c r="G630" s="35"/>
      <c r="H630" s="35"/>
      <c r="I630" s="16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69">
        <f>IF(Q630="X",G630,0)</f>
        <v>0</v>
      </c>
      <c r="Z630" s="69">
        <f>IF(R630="X",$G630,0)</f>
        <v>0</v>
      </c>
      <c r="AA630" s="69">
        <f>IF(S630="X",$G630,0)</f>
        <v>0</v>
      </c>
      <c r="AB630" s="69">
        <f>IF(N630="X",$G630,0)</f>
        <v>0</v>
      </c>
      <c r="AC630" s="69">
        <f>IF(O630="X",$G630,0)</f>
        <v>0</v>
      </c>
      <c r="AD630" s="69">
        <f>IF(P630="X",$G630,0)</f>
        <v>0</v>
      </c>
      <c r="AE630" s="69">
        <f>IF(K630="X",$G630,0)</f>
        <v>0</v>
      </c>
      <c r="AF630" s="69">
        <f>IF(T630="X",IF(D630="Days",C630,C630*'Globals'!$C$27)*E630,0)</f>
        <v>0</v>
      </c>
      <c r="AG630" s="69">
        <f>IF(U630="X",IF($D630="Days",$C630,$C630*'Globals'!$C$27)*$E630,0)</f>
        <v>0</v>
      </c>
      <c r="AH630" s="69">
        <f>IF(V630="X",$G630,0)</f>
        <v>0</v>
      </c>
      <c r="AI630" s="69">
        <f>IF(W630="X",$G630,0)</f>
        <v>0</v>
      </c>
      <c r="AJ630" s="69">
        <f>IF(L630="X",$G630,0)</f>
        <v>0</v>
      </c>
      <c r="AK630" s="69">
        <f>(IF(Q630="X",G630*'Globals'!$C$45,0))+(IF(N630="X",G630*'Globals'!$C$46,0))+(IF(O630="X",G630*'Globals'!$C$47,0))+(IF(K630="X",G630*'Globals'!$C$49,0))+(IF(T630="X",G630*'Globals'!$C$51,0))+(IF(L630="X",G630*'Globals'!$C$50,0))</f>
        <v>0</v>
      </c>
      <c r="AL630" s="69">
        <f>IF(J630="",G630,0)</f>
        <v>0</v>
      </c>
      <c r="AM630" s="3"/>
      <c r="AN630" s="3"/>
      <c r="AO630" s="3"/>
    </row>
    <row r="631" ht="13.65" customHeight="1">
      <c r="A631" s="107"/>
      <c r="B631" s="34"/>
      <c r="C631" s="60"/>
      <c r="D631" s="60"/>
      <c r="E631" s="60"/>
      <c r="F631" s="106"/>
      <c r="G631" s="35"/>
      <c r="H631" s="35"/>
      <c r="I631" s="16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69">
        <f>IF(Q631="X",G631,0)</f>
        <v>0</v>
      </c>
      <c r="Z631" s="69">
        <f>IF(R631="X",$G631,0)</f>
        <v>0</v>
      </c>
      <c r="AA631" s="69">
        <f>IF(S631="X",$G631,0)</f>
        <v>0</v>
      </c>
      <c r="AB631" s="69">
        <f>IF(N631="X",$G631,0)</f>
        <v>0</v>
      </c>
      <c r="AC631" s="69">
        <f>IF(O631="X",$G631,0)</f>
        <v>0</v>
      </c>
      <c r="AD631" s="69">
        <f>IF(P631="X",$G631,0)</f>
        <v>0</v>
      </c>
      <c r="AE631" s="69">
        <f>IF(K631="X",$G631,0)</f>
        <v>0</v>
      </c>
      <c r="AF631" s="69">
        <f>IF(T631="X",IF(D631="Days",C631,C631*'Globals'!$C$27)*E631,0)</f>
        <v>0</v>
      </c>
      <c r="AG631" s="69">
        <f>IF(U631="X",IF($D631="Days",$C631,$C631*'Globals'!$C$27)*$E631,0)</f>
        <v>0</v>
      </c>
      <c r="AH631" s="69">
        <f>IF(V631="X",$G631,0)</f>
        <v>0</v>
      </c>
      <c r="AI631" s="69">
        <f>IF(W631="X",$G631,0)</f>
        <v>0</v>
      </c>
      <c r="AJ631" s="69">
        <f>IF(L631="X",$G631,0)</f>
        <v>0</v>
      </c>
      <c r="AK631" s="69">
        <f>(IF(Q631="X",G631*'Globals'!$C$45,0))+(IF(N631="X",G631*'Globals'!$C$46,0))+(IF(O631="X",G631*'Globals'!$C$47,0))+(IF(K631="X",G631*'Globals'!$C$49,0))+(IF(T631="X",G631*'Globals'!$C$51,0))+(IF(L631="X",G631*'Globals'!$C$50,0))</f>
        <v>0</v>
      </c>
      <c r="AL631" s="69">
        <f>IF(J631="",G631,0)</f>
        <v>0</v>
      </c>
      <c r="AM631" s="3"/>
      <c r="AN631" s="3"/>
      <c r="AO631" s="3"/>
    </row>
    <row r="632" ht="13.65" customHeight="1">
      <c r="A632" s="107"/>
      <c r="B632" s="34"/>
      <c r="C632" s="60"/>
      <c r="D632" s="60"/>
      <c r="E632" s="60"/>
      <c r="F632" s="106"/>
      <c r="G632" s="35"/>
      <c r="H632" s="35"/>
      <c r="I632" s="16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69">
        <f>IF(Q632="X",G632,0)</f>
        <v>0</v>
      </c>
      <c r="Z632" s="69">
        <f>IF(R632="X",$G632,0)</f>
        <v>0</v>
      </c>
      <c r="AA632" s="69">
        <f>IF(S632="X",$G632,0)</f>
        <v>0</v>
      </c>
      <c r="AB632" s="69">
        <f>IF(N632="X",$G632,0)</f>
        <v>0</v>
      </c>
      <c r="AC632" s="69">
        <f>IF(O632="X",$G632,0)</f>
        <v>0</v>
      </c>
      <c r="AD632" s="69">
        <f>IF(P632="X",$G632,0)</f>
        <v>0</v>
      </c>
      <c r="AE632" s="69">
        <f>IF(K632="X",$G632,0)</f>
        <v>0</v>
      </c>
      <c r="AF632" s="69">
        <f>IF(T632="X",IF(D632="Days",C632,C632*'Globals'!$C$27)*E632,0)</f>
        <v>0</v>
      </c>
      <c r="AG632" s="69">
        <f>IF(U632="X",IF($D632="Days",$C632,$C632*'Globals'!$C$27)*$E632,0)</f>
        <v>0</v>
      </c>
      <c r="AH632" s="69">
        <f>IF(V632="X",$G632,0)</f>
        <v>0</v>
      </c>
      <c r="AI632" s="69">
        <f>IF(W632="X",$G632,0)</f>
        <v>0</v>
      </c>
      <c r="AJ632" s="69">
        <f>IF(L632="X",$G632,0)</f>
        <v>0</v>
      </c>
      <c r="AK632" s="69">
        <f>(IF(Q632="X",G632*'Globals'!$C$45,0))+(IF(N632="X",G632*'Globals'!$C$46,0))+(IF(O632="X",G632*'Globals'!$C$47,0))+(IF(K632="X",G632*'Globals'!$C$49,0))+(IF(T632="X",G632*'Globals'!$C$51,0))+(IF(L632="X",G632*'Globals'!$C$50,0))</f>
        <v>0</v>
      </c>
      <c r="AL632" s="69">
        <f>IF(J632="",G632,0)</f>
        <v>0</v>
      </c>
      <c r="AM632" s="3"/>
      <c r="AN632" s="3"/>
      <c r="AO632" s="3"/>
    </row>
    <row r="633" ht="13.65" customHeight="1">
      <c r="A633" s="107"/>
      <c r="B633" s="34"/>
      <c r="C633" s="60"/>
      <c r="D633" s="60"/>
      <c r="E633" s="60"/>
      <c r="F633" s="106"/>
      <c r="G633" s="35"/>
      <c r="H633" s="35"/>
      <c r="I633" s="16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69">
        <f>IF(Q633="X",G633,0)</f>
        <v>0</v>
      </c>
      <c r="Z633" s="69">
        <f>IF(R633="X",$G633,0)</f>
        <v>0</v>
      </c>
      <c r="AA633" s="69">
        <f>IF(S633="X",$G633,0)</f>
        <v>0</v>
      </c>
      <c r="AB633" s="69">
        <f>IF(N633="X",$G633,0)</f>
        <v>0</v>
      </c>
      <c r="AC633" s="69">
        <f>IF(O633="X",$G633,0)</f>
        <v>0</v>
      </c>
      <c r="AD633" s="69">
        <f>IF(P633="X",$G633,0)</f>
        <v>0</v>
      </c>
      <c r="AE633" s="69">
        <f>IF(K633="X",$G633,0)</f>
        <v>0</v>
      </c>
      <c r="AF633" s="69">
        <f>IF(T633="X",IF(D633="Days",C633,C633*'Globals'!$C$27)*E633,0)</f>
        <v>0</v>
      </c>
      <c r="AG633" s="69">
        <f>IF(U633="X",IF($D633="Days",$C633,$C633*'Globals'!$C$27)*$E633,0)</f>
        <v>0</v>
      </c>
      <c r="AH633" s="69">
        <f>IF(V633="X",$G633,0)</f>
        <v>0</v>
      </c>
      <c r="AI633" s="69">
        <f>IF(W633="X",$G633,0)</f>
        <v>0</v>
      </c>
      <c r="AJ633" s="69">
        <f>IF(L633="X",$G633,0)</f>
        <v>0</v>
      </c>
      <c r="AK633" s="69">
        <f>(IF(Q633="X",G633*'Globals'!$C$45,0))+(IF(N633="X",G633*'Globals'!$C$46,0))+(IF(O633="X",G633*'Globals'!$C$47,0))+(IF(K633="X",G633*'Globals'!$C$49,0))+(IF(T633="X",G633*'Globals'!$C$51,0))+(IF(L633="X",G633*'Globals'!$C$50,0))</f>
        <v>0</v>
      </c>
      <c r="AL633" s="69">
        <f>IF(J633="",G633,0)</f>
        <v>0</v>
      </c>
      <c r="AM633" s="3"/>
      <c r="AN633" s="3"/>
      <c r="AO633" s="3"/>
    </row>
    <row r="634" ht="13.65" customHeight="1">
      <c r="A634" s="107"/>
      <c r="B634" s="34"/>
      <c r="C634" s="60"/>
      <c r="D634" s="60"/>
      <c r="E634" s="60"/>
      <c r="F634" s="106"/>
      <c r="G634" s="35"/>
      <c r="H634" s="35"/>
      <c r="I634" s="16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69">
        <f>IF(Q634="X",G634,0)</f>
        <v>0</v>
      </c>
      <c r="Z634" s="69">
        <f>IF(R634="X",$G634,0)</f>
        <v>0</v>
      </c>
      <c r="AA634" s="69">
        <f>IF(S634="X",$G634,0)</f>
        <v>0</v>
      </c>
      <c r="AB634" s="69">
        <f>IF(N634="X",$G634,0)</f>
        <v>0</v>
      </c>
      <c r="AC634" s="69">
        <f>IF(O634="X",$G634,0)</f>
        <v>0</v>
      </c>
      <c r="AD634" s="69">
        <f>IF(P634="X",$G634,0)</f>
        <v>0</v>
      </c>
      <c r="AE634" s="69">
        <f>IF(K634="X",$G634,0)</f>
        <v>0</v>
      </c>
      <c r="AF634" s="69">
        <f>IF(T634="X",IF(D634="Days",C634,C634*'Globals'!$C$27)*E634,0)</f>
        <v>0</v>
      </c>
      <c r="AG634" s="69">
        <f>IF(U634="X",IF($D634="Days",$C634,$C634*'Globals'!$C$27)*$E634,0)</f>
        <v>0</v>
      </c>
      <c r="AH634" s="69">
        <f>IF(V634="X",$G634,0)</f>
        <v>0</v>
      </c>
      <c r="AI634" s="69">
        <f>IF(W634="X",$G634,0)</f>
        <v>0</v>
      </c>
      <c r="AJ634" s="69">
        <f>IF(L634="X",$G634,0)</f>
        <v>0</v>
      </c>
      <c r="AK634" s="69">
        <f>(IF(Q634="X",G634*'Globals'!$C$45,0))+(IF(N634="X",G634*'Globals'!$C$46,0))+(IF(O634="X",G634*'Globals'!$C$47,0))+(IF(K634="X",G634*'Globals'!$C$49,0))+(IF(T634="X",G634*'Globals'!$C$51,0))+(IF(L634="X",G634*'Globals'!$C$50,0))</f>
        <v>0</v>
      </c>
      <c r="AL634" s="69">
        <f>IF(J634="",G634,0)</f>
        <v>0</v>
      </c>
      <c r="AM634" s="3"/>
      <c r="AN634" s="3"/>
      <c r="AO634" s="3"/>
    </row>
    <row r="635" ht="13.65" customHeight="1">
      <c r="A635" s="108"/>
      <c r="B635" s="108"/>
      <c r="C635" s="145"/>
      <c r="D635" s="30"/>
      <c r="E635" s="108"/>
      <c r="F635" s="146"/>
      <c r="G635" s="109"/>
      <c r="H635" s="109"/>
      <c r="I635" s="3"/>
      <c r="J635" s="73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  <c r="AB635" s="69"/>
      <c r="AC635" s="69"/>
      <c r="AD635" s="69"/>
      <c r="AE635" s="69"/>
      <c r="AF635" s="69"/>
      <c r="AG635" s="69"/>
      <c r="AH635" s="69"/>
      <c r="AI635" s="69"/>
      <c r="AJ635" s="69"/>
      <c r="AK635" s="69"/>
      <c r="AL635" s="69"/>
      <c r="AM635" s="69"/>
      <c r="AN635" s="3"/>
      <c r="AO635" s="3"/>
    </row>
    <row r="636" ht="13.65" customHeight="1">
      <c r="A636" s="111"/>
      <c r="B636" s="64"/>
      <c r="C636" s="64"/>
      <c r="D636" s="64"/>
      <c r="E636" s="64"/>
      <c r="F636" s="113"/>
      <c r="G636" s="64"/>
      <c r="H636" s="112"/>
      <c r="I636" s="3"/>
      <c r="J636" s="97"/>
      <c r="K636" s="98"/>
      <c r="L636" s="98"/>
      <c r="M636" s="98"/>
      <c r="N636" s="98"/>
      <c r="O636" s="98"/>
      <c r="P636" s="98"/>
      <c r="Q636" s="98"/>
      <c r="R636" s="98"/>
      <c r="S636" s="98"/>
      <c r="T636" s="98"/>
      <c r="U636" s="98"/>
      <c r="V636" s="98"/>
      <c r="W636" s="98"/>
      <c r="X636" s="98"/>
      <c r="Y636" s="98"/>
      <c r="Z636" s="98"/>
      <c r="AA636" s="98"/>
      <c r="AB636" s="98"/>
      <c r="AC636" s="98"/>
      <c r="AD636" s="98"/>
      <c r="AE636" s="98"/>
      <c r="AF636" s="98"/>
      <c r="AG636" s="98"/>
      <c r="AH636" s="98"/>
      <c r="AI636" s="98"/>
      <c r="AJ636" s="98"/>
      <c r="AK636" s="98"/>
      <c r="AL636" s="98"/>
      <c r="AM636" s="98"/>
      <c r="AN636" s="3"/>
      <c r="AO636" s="3"/>
    </row>
    <row r="637" ht="13.65" customHeight="1">
      <c r="A637" s="107"/>
      <c r="B637" s="108"/>
      <c r="C637" s="108"/>
      <c r="D637" s="108"/>
      <c r="E637" s="108"/>
      <c r="F637" s="110"/>
      <c r="G637" s="109"/>
      <c r="H637" s="109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69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ht="13.65" customHeight="1">
      <c r="A638" s="111"/>
      <c r="B638" s="163"/>
      <c r="C638" s="103"/>
      <c r="D638" s="103"/>
      <c r="E638" s="103"/>
      <c r="F638" s="104"/>
      <c r="G638" s="105"/>
      <c r="H638" s="105"/>
      <c r="I638" s="16"/>
      <c r="J638" s="97"/>
      <c r="K638" s="98"/>
      <c r="L638" s="98"/>
      <c r="M638" s="98"/>
      <c r="N638" s="98"/>
      <c r="O638" s="98"/>
      <c r="P638" s="98"/>
      <c r="Q638" s="98"/>
      <c r="R638" s="98"/>
      <c r="S638" s="98"/>
      <c r="T638" s="98"/>
      <c r="U638" s="98"/>
      <c r="V638" s="98"/>
      <c r="W638" s="98"/>
      <c r="X638" s="98"/>
      <c r="Y638" s="98">
        <f>IF(Q638="X",G638,0)</f>
        <v>0</v>
      </c>
      <c r="Z638" s="98">
        <f>IF(R638="X",$G638,0)</f>
        <v>0</v>
      </c>
      <c r="AA638" s="98">
        <f>IF(S638="X",$G638,0)</f>
        <v>0</v>
      </c>
      <c r="AB638" s="98">
        <f>IF(N638="X",$G638,0)</f>
        <v>0</v>
      </c>
      <c r="AC638" s="98">
        <f>IF(O638="X",$G638,0)</f>
        <v>0</v>
      </c>
      <c r="AD638" s="98">
        <f>IF(P638="X",$G638,0)</f>
        <v>0</v>
      </c>
      <c r="AE638" s="98">
        <f>IF(K638="X",$G638,0)</f>
        <v>0</v>
      </c>
      <c r="AF638" s="98">
        <f>IF(T638="X",IF(D638="Days",C638,C638*'Globals'!$C$27)*E638,0)</f>
        <v>0</v>
      </c>
      <c r="AG638" s="98">
        <f>IF(U638="X",IF($D638="Days",$C638,$C638*'Globals'!$C$27)*$E638,0)</f>
        <v>0</v>
      </c>
      <c r="AH638" s="98">
        <f>IF(V638="X",$G638,0)</f>
        <v>0</v>
      </c>
      <c r="AI638" s="98">
        <f>IF(W638="X",$G638,0)</f>
        <v>0</v>
      </c>
      <c r="AJ638" s="98">
        <f>IF(L638="X",$G638,0)</f>
        <v>0</v>
      </c>
      <c r="AK638" s="98">
        <f>(IF(Q638="X",G638*'Globals'!$C$45,0))+(IF(N638="X",G638*'Globals'!$C$46,0))+(IF(O638="X",G638*'Globals'!$C$47,0))+(IF(K638="X",G638*'Globals'!$C$49,0))+(IF(T638="X",G638*'Globals'!$C$51,0))+(IF(L638="X",G638*'Globals'!$C$50,0))</f>
        <v>0</v>
      </c>
      <c r="AL638" s="98">
        <f>IF(J638="",G638,0)</f>
        <v>0</v>
      </c>
      <c r="AM638" s="98"/>
      <c r="AN638" s="3"/>
      <c r="AO638" s="3"/>
    </row>
    <row r="639" ht="13.65" customHeight="1">
      <c r="A639" s="107"/>
      <c r="B639" s="34"/>
      <c r="C639" s="60"/>
      <c r="D639" s="60"/>
      <c r="E639" s="60"/>
      <c r="F639" s="106"/>
      <c r="G639" s="35"/>
      <c r="H639" s="35"/>
      <c r="I639" s="16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69">
        <f>IF(Q639="X",G639,0)</f>
        <v>0</v>
      </c>
      <c r="Z639" s="69">
        <f>IF(R639="X",$G639,0)</f>
        <v>0</v>
      </c>
      <c r="AA639" s="69">
        <f>IF(S639="X",$G639,0)</f>
        <v>0</v>
      </c>
      <c r="AB639" s="69">
        <f>IF(N639="X",$G639,0)</f>
        <v>0</v>
      </c>
      <c r="AC639" s="69">
        <f>IF(O639="X",$G639,0)</f>
        <v>0</v>
      </c>
      <c r="AD639" s="69">
        <f>IF(P639="X",$G639,0)</f>
        <v>0</v>
      </c>
      <c r="AE639" s="69">
        <f>IF(K639="X",$G639,0)</f>
        <v>0</v>
      </c>
      <c r="AF639" s="69">
        <f>IF(T639="X",IF(D639="Days",C639,C639*'Globals'!$C$27)*E639,0)</f>
        <v>0</v>
      </c>
      <c r="AG639" s="69">
        <f>IF(U639="X",IF($D639="Days",$C639,$C639*'Globals'!$C$27)*$E639,0)</f>
        <v>0</v>
      </c>
      <c r="AH639" s="69">
        <f>IF(V639="X",$G639,0)</f>
        <v>0</v>
      </c>
      <c r="AI639" s="69">
        <f>IF(W639="X",$G639,0)</f>
        <v>0</v>
      </c>
      <c r="AJ639" s="69">
        <f>IF(L639="X",$G639,0)</f>
        <v>0</v>
      </c>
      <c r="AK639" s="69">
        <f>(IF(Q639="X",G639*'Globals'!$C$45,0))+(IF(N639="X",G639*'Globals'!$C$46,0))+(IF(O639="X",G639*'Globals'!$C$47,0))+(IF(K639="X",G639*'Globals'!$C$49,0))+(IF(T639="X",G639*'Globals'!$C$51,0))+(IF(L639="X",G639*'Globals'!$C$50,0))</f>
        <v>0</v>
      </c>
      <c r="AL639" s="69">
        <f>IF(J639="",G639,0)</f>
        <v>0</v>
      </c>
      <c r="AM639" s="3"/>
      <c r="AN639" s="3"/>
      <c r="AO639" s="3"/>
    </row>
    <row r="640" ht="13.65" customHeight="1">
      <c r="A640" s="107"/>
      <c r="B640" s="34"/>
      <c r="C640" s="60"/>
      <c r="D640" s="60"/>
      <c r="E640" s="60"/>
      <c r="F640" s="106"/>
      <c r="G640" s="35"/>
      <c r="H640" s="35"/>
      <c r="I640" s="16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69">
        <f>IF(Q640="X",G640,0)</f>
        <v>0</v>
      </c>
      <c r="Z640" s="69">
        <f>IF(R640="X",$G640,0)</f>
        <v>0</v>
      </c>
      <c r="AA640" s="69">
        <f>IF(S640="X",$G640,0)</f>
        <v>0</v>
      </c>
      <c r="AB640" s="69">
        <f>IF(N640="X",$G640,0)</f>
        <v>0</v>
      </c>
      <c r="AC640" s="69">
        <f>IF(O640="X",$G640,0)</f>
        <v>0</v>
      </c>
      <c r="AD640" s="69">
        <f>IF(P640="X",$G640,0)</f>
        <v>0</v>
      </c>
      <c r="AE640" s="69">
        <f>IF(K640="X",$G640,0)</f>
        <v>0</v>
      </c>
      <c r="AF640" s="69">
        <f>IF(T640="X",IF(D640="Days",C640,C640*'Globals'!$C$27)*E640,0)</f>
        <v>0</v>
      </c>
      <c r="AG640" s="69">
        <f>IF(U640="X",IF($D640="Days",$C640,$C640*'Globals'!$C$27)*$E640,0)</f>
        <v>0</v>
      </c>
      <c r="AH640" s="69">
        <f>IF(V640="X",$G640,0)</f>
        <v>0</v>
      </c>
      <c r="AI640" s="69">
        <f>IF(W640="X",$G640,0)</f>
        <v>0</v>
      </c>
      <c r="AJ640" s="69">
        <f>IF(L640="X",$G640,0)</f>
        <v>0</v>
      </c>
      <c r="AK640" s="69">
        <f>(IF(Q640="X",G640*'Globals'!$C$45,0))+(IF(N640="X",G640*'Globals'!$C$46,0))+(IF(O640="X",G640*'Globals'!$C$47,0))+(IF(K640="X",G640*'Globals'!$C$49,0))+(IF(T640="X",G640*'Globals'!$C$51,0))+(IF(L640="X",G640*'Globals'!$C$50,0))</f>
        <v>0</v>
      </c>
      <c r="AL640" s="69">
        <f>IF(J640="",G640,0)</f>
        <v>0</v>
      </c>
      <c r="AM640" s="3"/>
      <c r="AN640" s="3"/>
      <c r="AO640" s="3"/>
    </row>
    <row r="641" ht="13.65" customHeight="1">
      <c r="A641" s="107"/>
      <c r="B641" s="34"/>
      <c r="C641" s="60"/>
      <c r="D641" s="60"/>
      <c r="E641" s="60"/>
      <c r="F641" s="106"/>
      <c r="G641" s="35"/>
      <c r="H641" s="35"/>
      <c r="I641" s="16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69">
        <f>IF(Q641="X",G641,0)</f>
        <v>0</v>
      </c>
      <c r="Z641" s="69">
        <f>IF(R641="X",$G641,0)</f>
        <v>0</v>
      </c>
      <c r="AA641" s="69">
        <f>IF(S641="X",$G641,0)</f>
        <v>0</v>
      </c>
      <c r="AB641" s="69">
        <f>IF(N641="X",$G641,0)</f>
        <v>0</v>
      </c>
      <c r="AC641" s="69">
        <f>IF(O641="X",$G641,0)</f>
        <v>0</v>
      </c>
      <c r="AD641" s="69">
        <f>IF(P641="X",$G641,0)</f>
        <v>0</v>
      </c>
      <c r="AE641" s="69">
        <f>IF(K641="X",$G641,0)</f>
        <v>0</v>
      </c>
      <c r="AF641" s="69">
        <f>IF(T641="X",IF(D641="Days",C641,C641*'Globals'!$C$27)*E641,0)</f>
        <v>0</v>
      </c>
      <c r="AG641" s="69">
        <f>IF(U641="X",IF($D641="Days",$C641,$C641*'Globals'!$C$27)*$E641,0)</f>
        <v>0</v>
      </c>
      <c r="AH641" s="69">
        <f>IF(V641="X",$G641,0)</f>
        <v>0</v>
      </c>
      <c r="AI641" s="69">
        <f>IF(W641="X",$G641,0)</f>
        <v>0</v>
      </c>
      <c r="AJ641" s="69">
        <f>IF(L641="X",$G641,0)</f>
        <v>0</v>
      </c>
      <c r="AK641" s="69">
        <f>(IF(Q641="X",G641*'Globals'!$C$45,0))+(IF(N641="X",G641*'Globals'!$C$46,0))+(IF(O641="X",G641*'Globals'!$C$47,0))+(IF(K641="X",G641*'Globals'!$C$49,0))+(IF(T641="X",G641*'Globals'!$C$51,0))+(IF(L641="X",G641*'Globals'!$C$50,0))</f>
        <v>0</v>
      </c>
      <c r="AL641" s="69">
        <f>IF(J641="",G641,0)</f>
        <v>0</v>
      </c>
      <c r="AM641" s="3"/>
      <c r="AN641" s="3"/>
      <c r="AO641" s="3"/>
    </row>
    <row r="642" ht="13.65" customHeight="1">
      <c r="A642" s="107"/>
      <c r="B642" s="34"/>
      <c r="C642" s="60"/>
      <c r="D642" s="60"/>
      <c r="E642" s="60"/>
      <c r="F642" s="106"/>
      <c r="G642" s="35"/>
      <c r="H642" s="35"/>
      <c r="I642" s="16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69">
        <f>IF(Q642="X",G642,0)</f>
        <v>0</v>
      </c>
      <c r="Z642" s="69">
        <f>IF(R642="X",$G642,0)</f>
        <v>0</v>
      </c>
      <c r="AA642" s="69">
        <f>IF(S642="X",$G642,0)</f>
        <v>0</v>
      </c>
      <c r="AB642" s="69">
        <f>IF(N642="X",$G642,0)</f>
        <v>0</v>
      </c>
      <c r="AC642" s="69">
        <f>IF(O642="X",$G642,0)</f>
        <v>0</v>
      </c>
      <c r="AD642" s="69">
        <f>IF(P642="X",$G642,0)</f>
        <v>0</v>
      </c>
      <c r="AE642" s="69">
        <f>IF(K642="X",$G642,0)</f>
        <v>0</v>
      </c>
      <c r="AF642" s="69">
        <f>IF(T642="X",IF(D642="Days",C642,C642*'Globals'!$C$27)*E642,0)</f>
        <v>0</v>
      </c>
      <c r="AG642" s="69">
        <f>IF(U642="X",IF($D642="Days",$C642,$C642*'Globals'!$C$27)*$E642,0)</f>
        <v>0</v>
      </c>
      <c r="AH642" s="69">
        <f>IF(V642="X",$G642,0)</f>
        <v>0</v>
      </c>
      <c r="AI642" s="69">
        <f>IF(W642="X",$G642,0)</f>
        <v>0</v>
      </c>
      <c r="AJ642" s="69">
        <f>IF(L642="X",$G642,0)</f>
        <v>0</v>
      </c>
      <c r="AK642" s="69">
        <f>(IF(Q642="X",G642*'Globals'!$C$45,0))+(IF(N642="X",G642*'Globals'!$C$46,0))+(IF(O642="X",G642*'Globals'!$C$47,0))+(IF(K642="X",G642*'Globals'!$C$49,0))+(IF(T642="X",G642*'Globals'!$C$51,0))+(IF(L642="X",G642*'Globals'!$C$50,0))</f>
        <v>0</v>
      </c>
      <c r="AL642" s="69">
        <f>IF(J642="",G642,0)</f>
        <v>0</v>
      </c>
      <c r="AM642" s="3"/>
      <c r="AN642" s="3"/>
      <c r="AO642" s="3"/>
    </row>
    <row r="643" ht="13.65" customHeight="1">
      <c r="A643" s="107"/>
      <c r="B643" s="34"/>
      <c r="C643" s="60"/>
      <c r="D643" s="60"/>
      <c r="E643" s="60"/>
      <c r="F643" s="106"/>
      <c r="G643" s="35"/>
      <c r="H643" s="35"/>
      <c r="I643" s="16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69">
        <f>IF(Q643="X",G643,0)</f>
        <v>0</v>
      </c>
      <c r="Z643" s="69">
        <f>IF(R643="X",$G643,0)</f>
        <v>0</v>
      </c>
      <c r="AA643" s="69">
        <f>IF(S643="X",$G643,0)</f>
        <v>0</v>
      </c>
      <c r="AB643" s="69">
        <f>IF(N643="X",$G643,0)</f>
        <v>0</v>
      </c>
      <c r="AC643" s="69">
        <f>IF(O643="X",$G643,0)</f>
        <v>0</v>
      </c>
      <c r="AD643" s="69">
        <f>IF(P643="X",$G643,0)</f>
        <v>0</v>
      </c>
      <c r="AE643" s="69">
        <f>IF(K643="X",$G643,0)</f>
        <v>0</v>
      </c>
      <c r="AF643" s="69">
        <f>IF(T643="X",IF(D643="Days",C643,C643*'Globals'!$C$27)*E643,0)</f>
        <v>0</v>
      </c>
      <c r="AG643" s="69">
        <f>IF(U643="X",IF($D643="Days",$C643,$C643*'Globals'!$C$27)*$E643,0)</f>
        <v>0</v>
      </c>
      <c r="AH643" s="69">
        <f>IF(V643="X",$G643,0)</f>
        <v>0</v>
      </c>
      <c r="AI643" s="69">
        <f>IF(W643="X",$G643,0)</f>
        <v>0</v>
      </c>
      <c r="AJ643" s="69">
        <f>IF(L643="X",$G643,0)</f>
        <v>0</v>
      </c>
      <c r="AK643" s="69">
        <f>(IF(Q643="X",G643*'Globals'!$C$45,0))+(IF(N643="X",G643*'Globals'!$C$46,0))+(IF(O643="X",G643*'Globals'!$C$47,0))+(IF(K643="X",G643*'Globals'!$C$49,0))+(IF(T643="X",G643*'Globals'!$C$51,0))+(IF(L643="X",G643*'Globals'!$C$50,0))</f>
        <v>0</v>
      </c>
      <c r="AL643" s="69">
        <f>IF(J643="",G643,0)</f>
        <v>0</v>
      </c>
      <c r="AM643" s="3"/>
      <c r="AN643" s="3"/>
      <c r="AO643" s="3"/>
    </row>
    <row r="644" ht="13.65" customHeight="1">
      <c r="A644" s="107"/>
      <c r="B644" s="34"/>
      <c r="C644" s="60"/>
      <c r="D644" s="60"/>
      <c r="E644" s="60"/>
      <c r="F644" s="106"/>
      <c r="G644" s="35"/>
      <c r="H644" s="35"/>
      <c r="I644" s="16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69">
        <f>IF(Q644="X",G644,0)</f>
        <v>0</v>
      </c>
      <c r="Z644" s="69">
        <f>IF(R644="X",$G644,0)</f>
        <v>0</v>
      </c>
      <c r="AA644" s="69">
        <f>IF(S644="X",$G644,0)</f>
        <v>0</v>
      </c>
      <c r="AB644" s="69">
        <f>IF(N644="X",$G644,0)</f>
        <v>0</v>
      </c>
      <c r="AC644" s="69">
        <f>IF(O644="X",$G644,0)</f>
        <v>0</v>
      </c>
      <c r="AD644" s="69">
        <f>IF(P644="X",$G644,0)</f>
        <v>0</v>
      </c>
      <c r="AE644" s="69">
        <f>IF(K644="X",$G644,0)</f>
        <v>0</v>
      </c>
      <c r="AF644" s="69">
        <f>IF(T644="X",IF(D644="Days",C644,C644*'Globals'!$C$27)*E644,0)</f>
        <v>0</v>
      </c>
      <c r="AG644" s="69">
        <f>IF(U644="X",IF($D644="Days",$C644,$C644*'Globals'!$C$27)*$E644,0)</f>
        <v>0</v>
      </c>
      <c r="AH644" s="69">
        <f>IF(V644="X",$G644,0)</f>
        <v>0</v>
      </c>
      <c r="AI644" s="69">
        <f>IF(W644="X",$G644,0)</f>
        <v>0</v>
      </c>
      <c r="AJ644" s="69">
        <f>IF(L644="X",$G644,0)</f>
        <v>0</v>
      </c>
      <c r="AK644" s="69">
        <f>(IF(Q644="X",G644*'Globals'!$C$45,0))+(IF(N644="X",G644*'Globals'!$C$46,0))+(IF(O644="X",G644*'Globals'!$C$47,0))+(IF(K644="X",G644*'Globals'!$C$49,0))+(IF(T644="X",G644*'Globals'!$C$51,0))+(IF(L644="X",G644*'Globals'!$C$50,0))</f>
        <v>0</v>
      </c>
      <c r="AL644" s="69">
        <f>IF(J644="",G644,0)</f>
        <v>0</v>
      </c>
      <c r="AM644" s="3"/>
      <c r="AN644" s="3"/>
      <c r="AO644" s="3"/>
    </row>
    <row r="645" ht="13.65" customHeight="1">
      <c r="A645" s="108"/>
      <c r="B645" s="108"/>
      <c r="C645" s="145"/>
      <c r="D645" s="30"/>
      <c r="E645" s="108"/>
      <c r="F645" s="146"/>
      <c r="G645" s="109"/>
      <c r="H645" s="109"/>
      <c r="I645" s="3"/>
      <c r="J645" s="73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  <c r="AB645" s="69"/>
      <c r="AC645" s="69"/>
      <c r="AD645" s="69"/>
      <c r="AE645" s="69"/>
      <c r="AF645" s="69"/>
      <c r="AG645" s="69"/>
      <c r="AH645" s="69"/>
      <c r="AI645" s="69"/>
      <c r="AJ645" s="69"/>
      <c r="AK645" s="69"/>
      <c r="AL645" s="69"/>
      <c r="AM645" s="69"/>
      <c r="AN645" s="3"/>
      <c r="AO645" s="3"/>
    </row>
    <row r="646" ht="13.65" customHeight="1">
      <c r="A646" s="111"/>
      <c r="B646" s="64"/>
      <c r="C646" s="64"/>
      <c r="D646" s="64"/>
      <c r="E646" s="64"/>
      <c r="F646" s="113"/>
      <c r="G646" s="64"/>
      <c r="H646" s="112"/>
      <c r="I646" s="3"/>
      <c r="J646" s="97"/>
      <c r="K646" s="98"/>
      <c r="L646" s="98"/>
      <c r="M646" s="98"/>
      <c r="N646" s="98"/>
      <c r="O646" s="98"/>
      <c r="P646" s="98"/>
      <c r="Q646" s="98"/>
      <c r="R646" s="98"/>
      <c r="S646" s="98"/>
      <c r="T646" s="98"/>
      <c r="U646" s="98"/>
      <c r="V646" s="98"/>
      <c r="W646" s="98"/>
      <c r="X646" s="98"/>
      <c r="Y646" s="98"/>
      <c r="Z646" s="98"/>
      <c r="AA646" s="98"/>
      <c r="AB646" s="98"/>
      <c r="AC646" s="98"/>
      <c r="AD646" s="98"/>
      <c r="AE646" s="98"/>
      <c r="AF646" s="98"/>
      <c r="AG646" s="98"/>
      <c r="AH646" s="98"/>
      <c r="AI646" s="98"/>
      <c r="AJ646" s="98"/>
      <c r="AK646" s="98"/>
      <c r="AL646" s="98"/>
      <c r="AM646" s="98"/>
      <c r="AN646" s="3"/>
      <c r="AO646" s="3"/>
    </row>
    <row r="647" ht="13.65" customHeight="1">
      <c r="A647" s="107"/>
      <c r="B647" s="108"/>
      <c r="C647" s="108"/>
      <c r="D647" s="108"/>
      <c r="E647" s="108"/>
      <c r="F647" s="110"/>
      <c r="G647" s="109"/>
      <c r="H647" s="109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69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ht="13.65" customHeight="1">
      <c r="A648" s="111"/>
      <c r="B648" s="163"/>
      <c r="C648" s="103"/>
      <c r="D648" s="103"/>
      <c r="E648" s="103"/>
      <c r="F648" s="104"/>
      <c r="G648" s="105"/>
      <c r="H648" s="105"/>
      <c r="I648" s="16"/>
      <c r="J648" s="97"/>
      <c r="K648" s="98"/>
      <c r="L648" s="98"/>
      <c r="M648" s="98"/>
      <c r="N648" s="98"/>
      <c r="O648" s="98"/>
      <c r="P648" s="98"/>
      <c r="Q648" s="98"/>
      <c r="R648" s="98"/>
      <c r="S648" s="98"/>
      <c r="T648" s="98"/>
      <c r="U648" s="98"/>
      <c r="V648" s="98"/>
      <c r="W648" s="98"/>
      <c r="X648" s="98"/>
      <c r="Y648" s="98">
        <f>IF(Q648="X",G648,0)</f>
        <v>0</v>
      </c>
      <c r="Z648" s="98">
        <f>IF(R648="X",$G648,0)</f>
        <v>0</v>
      </c>
      <c r="AA648" s="98">
        <f>IF(S648="X",$G648,0)</f>
        <v>0</v>
      </c>
      <c r="AB648" s="98">
        <f>IF(N648="X",$G648,0)</f>
        <v>0</v>
      </c>
      <c r="AC648" s="98">
        <f>IF(O648="X",$G648,0)</f>
        <v>0</v>
      </c>
      <c r="AD648" s="98">
        <f>IF(P648="X",$G648,0)</f>
        <v>0</v>
      </c>
      <c r="AE648" s="98">
        <f>IF(K648="X",$G648,0)</f>
        <v>0</v>
      </c>
      <c r="AF648" s="98">
        <f>IF(T648="X",IF(D648="Days",C648,C648*'Globals'!$C$27)*E648,0)</f>
        <v>0</v>
      </c>
      <c r="AG648" s="98">
        <f>IF(U648="X",IF($D648="Days",$C648,$C648*'Globals'!$C$27)*$E648,0)</f>
        <v>0</v>
      </c>
      <c r="AH648" s="98">
        <f>IF(V648="X",$G648,0)</f>
        <v>0</v>
      </c>
      <c r="AI648" s="98">
        <f>IF(W648="X",$G648,0)</f>
        <v>0</v>
      </c>
      <c r="AJ648" s="98">
        <f>IF(L648="X",$G648,0)</f>
        <v>0</v>
      </c>
      <c r="AK648" s="98">
        <f>(IF(Q648="X",G648*'Globals'!$C$45,0))+(IF(N648="X",G648*'Globals'!$C$46,0))+(IF(O648="X",G648*'Globals'!$C$47,0))+(IF(K648="X",G648*'Globals'!$C$49,0))+(IF(T648="X",G648*'Globals'!$C$51,0))+(IF(L648="X",G648*'Globals'!$C$50,0))</f>
        <v>0</v>
      </c>
      <c r="AL648" s="98">
        <f>IF(J648="",G648,0)</f>
        <v>0</v>
      </c>
      <c r="AM648" s="98"/>
      <c r="AN648" s="3"/>
      <c r="AO648" s="3"/>
    </row>
    <row r="649" ht="13.65" customHeight="1">
      <c r="A649" s="107"/>
      <c r="B649" s="34"/>
      <c r="C649" s="60"/>
      <c r="D649" s="60"/>
      <c r="E649" s="60"/>
      <c r="F649" s="106"/>
      <c r="G649" s="35"/>
      <c r="H649" s="35"/>
      <c r="I649" s="16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69">
        <f>IF(Q649="X",G649,0)</f>
        <v>0</v>
      </c>
      <c r="Z649" s="69">
        <f>IF(R649="X",$G649,0)</f>
        <v>0</v>
      </c>
      <c r="AA649" s="69">
        <f>IF(S649="X",$G649,0)</f>
        <v>0</v>
      </c>
      <c r="AB649" s="69">
        <f>IF(N649="X",$G649,0)</f>
        <v>0</v>
      </c>
      <c r="AC649" s="69">
        <f>IF(O649="X",$G649,0)</f>
        <v>0</v>
      </c>
      <c r="AD649" s="69">
        <f>IF(P649="X",$G649,0)</f>
        <v>0</v>
      </c>
      <c r="AE649" s="69">
        <f>IF(K649="X",$G649,0)</f>
        <v>0</v>
      </c>
      <c r="AF649" s="69">
        <f>IF(T649="X",IF(D649="Days",C649,C649*'Globals'!$C$27)*E649,0)</f>
        <v>0</v>
      </c>
      <c r="AG649" s="69">
        <f>IF(U649="X",IF($D649="Days",$C649,$C649*'Globals'!$C$27)*$E649,0)</f>
        <v>0</v>
      </c>
      <c r="AH649" s="69">
        <f>IF(V649="X",$G649,0)</f>
        <v>0</v>
      </c>
      <c r="AI649" s="69">
        <f>IF(W649="X",$G649,0)</f>
        <v>0</v>
      </c>
      <c r="AJ649" s="69">
        <f>IF(L649="X",$G649,0)</f>
        <v>0</v>
      </c>
      <c r="AK649" s="69">
        <f>(IF(Q649="X",G649*'Globals'!$C$45,0))+(IF(N649="X",G649*'Globals'!$C$46,0))+(IF(O649="X",G649*'Globals'!$C$47,0))+(IF(K649="X",G649*'Globals'!$C$49,0))+(IF(T649="X",G649*'Globals'!$C$51,0))+(IF(L649="X",G649*'Globals'!$C$50,0))</f>
        <v>0</v>
      </c>
      <c r="AL649" s="69">
        <f>IF(J649="",G649,0)</f>
        <v>0</v>
      </c>
      <c r="AM649" s="3"/>
      <c r="AN649" s="3"/>
      <c r="AO649" s="3"/>
    </row>
    <row r="650" ht="13.65" customHeight="1">
      <c r="A650" s="107"/>
      <c r="B650" s="34"/>
      <c r="C650" s="60"/>
      <c r="D650" s="60"/>
      <c r="E650" s="60"/>
      <c r="F650" s="106"/>
      <c r="G650" s="35"/>
      <c r="H650" s="35"/>
      <c r="I650" s="16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69">
        <f>IF(Q650="X",G650,0)</f>
        <v>0</v>
      </c>
      <c r="Z650" s="69">
        <f>IF(R650="X",$G650,0)</f>
        <v>0</v>
      </c>
      <c r="AA650" s="69">
        <f>IF(S650="X",$G650,0)</f>
        <v>0</v>
      </c>
      <c r="AB650" s="69">
        <f>IF(N650="X",$G650,0)</f>
        <v>0</v>
      </c>
      <c r="AC650" s="69">
        <f>IF(O650="X",$G650,0)</f>
        <v>0</v>
      </c>
      <c r="AD650" s="69">
        <f>IF(P650="X",$G650,0)</f>
        <v>0</v>
      </c>
      <c r="AE650" s="69">
        <f>IF(K650="X",$G650,0)</f>
        <v>0</v>
      </c>
      <c r="AF650" s="69">
        <f>IF(T650="X",IF(D650="Days",C650,C650*'Globals'!$C$27)*E650,0)</f>
        <v>0</v>
      </c>
      <c r="AG650" s="69">
        <f>IF(U650="X",IF($D650="Days",$C650,$C650*'Globals'!$C$27)*$E650,0)</f>
        <v>0</v>
      </c>
      <c r="AH650" s="69">
        <f>IF(V650="X",$G650,0)</f>
        <v>0</v>
      </c>
      <c r="AI650" s="69">
        <f>IF(W650="X",$G650,0)</f>
        <v>0</v>
      </c>
      <c r="AJ650" s="69">
        <f>IF(L650="X",$G650,0)</f>
        <v>0</v>
      </c>
      <c r="AK650" s="69">
        <f>(IF(Q650="X",G650*'Globals'!$C$45,0))+(IF(N650="X",G650*'Globals'!$C$46,0))+(IF(O650="X",G650*'Globals'!$C$47,0))+(IF(K650="X",G650*'Globals'!$C$49,0))+(IF(T650="X",G650*'Globals'!$C$51,0))+(IF(L650="X",G650*'Globals'!$C$50,0))</f>
        <v>0</v>
      </c>
      <c r="AL650" s="69">
        <f>IF(J650="",G650,0)</f>
        <v>0</v>
      </c>
      <c r="AM650" s="3"/>
      <c r="AN650" s="3"/>
      <c r="AO650" s="3"/>
    </row>
    <row r="651" ht="13.65" customHeight="1">
      <c r="A651" s="107"/>
      <c r="B651" s="34"/>
      <c r="C651" s="60"/>
      <c r="D651" s="60"/>
      <c r="E651" s="60"/>
      <c r="F651" s="106"/>
      <c r="G651" s="35"/>
      <c r="H651" s="35"/>
      <c r="I651" s="16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69">
        <f>IF(Q651="X",G651,0)</f>
        <v>0</v>
      </c>
      <c r="Z651" s="69">
        <f>IF(R651="X",$G651,0)</f>
        <v>0</v>
      </c>
      <c r="AA651" s="69">
        <f>IF(S651="X",$G651,0)</f>
        <v>0</v>
      </c>
      <c r="AB651" s="69">
        <f>IF(N651="X",$G651,0)</f>
        <v>0</v>
      </c>
      <c r="AC651" s="69">
        <f>IF(O651="X",$G651,0)</f>
        <v>0</v>
      </c>
      <c r="AD651" s="69">
        <f>IF(P651="X",$G651,0)</f>
        <v>0</v>
      </c>
      <c r="AE651" s="69">
        <f>IF(K651="X",$G651,0)</f>
        <v>0</v>
      </c>
      <c r="AF651" s="69">
        <f>IF(T651="X",IF(D651="Days",C651,C651*'Globals'!$C$27)*E651,0)</f>
        <v>0</v>
      </c>
      <c r="AG651" s="69">
        <f>IF(U651="X",IF($D651="Days",$C651,$C651*'Globals'!$C$27)*$E651,0)</f>
        <v>0</v>
      </c>
      <c r="AH651" s="69">
        <f>IF(V651="X",$G651,0)</f>
        <v>0</v>
      </c>
      <c r="AI651" s="69">
        <f>IF(W651="X",$G651,0)</f>
        <v>0</v>
      </c>
      <c r="AJ651" s="69">
        <f>IF(L651="X",$G651,0)</f>
        <v>0</v>
      </c>
      <c r="AK651" s="69">
        <f>(IF(Q651="X",G651*'Globals'!$C$45,0))+(IF(N651="X",G651*'Globals'!$C$46,0))+(IF(O651="X",G651*'Globals'!$C$47,0))+(IF(K651="X",G651*'Globals'!$C$49,0))+(IF(T651="X",G651*'Globals'!$C$51,0))+(IF(L651="X",G651*'Globals'!$C$50,0))</f>
        <v>0</v>
      </c>
      <c r="AL651" s="69">
        <f>IF(J651="",G651,0)</f>
        <v>0</v>
      </c>
      <c r="AM651" s="3"/>
      <c r="AN651" s="3"/>
      <c r="AO651" s="3"/>
    </row>
    <row r="652" ht="13.65" customHeight="1">
      <c r="A652" s="107"/>
      <c r="B652" s="34"/>
      <c r="C652" s="60"/>
      <c r="D652" s="60"/>
      <c r="E652" s="60"/>
      <c r="F652" s="106"/>
      <c r="G652" s="35"/>
      <c r="H652" s="35"/>
      <c r="I652" s="16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69">
        <f>IF(Q652="X",G652,0)</f>
        <v>0</v>
      </c>
      <c r="Z652" s="69">
        <f>IF(R652="X",$G652,0)</f>
        <v>0</v>
      </c>
      <c r="AA652" s="69">
        <f>IF(S652="X",$G652,0)</f>
        <v>0</v>
      </c>
      <c r="AB652" s="69">
        <f>IF(N652="X",$G652,0)</f>
        <v>0</v>
      </c>
      <c r="AC652" s="69">
        <f>IF(O652="X",$G652,0)</f>
        <v>0</v>
      </c>
      <c r="AD652" s="69">
        <f>IF(P652="X",$G652,0)</f>
        <v>0</v>
      </c>
      <c r="AE652" s="69">
        <f>IF(K652="X",$G652,0)</f>
        <v>0</v>
      </c>
      <c r="AF652" s="69">
        <f>IF(T652="X",IF(D652="Days",C652,C652*'Globals'!$C$27)*E652,0)</f>
        <v>0</v>
      </c>
      <c r="AG652" s="69">
        <f>IF(U652="X",IF($D652="Days",$C652,$C652*'Globals'!$C$27)*$E652,0)</f>
        <v>0</v>
      </c>
      <c r="AH652" s="69">
        <f>IF(V652="X",$G652,0)</f>
        <v>0</v>
      </c>
      <c r="AI652" s="69">
        <f>IF(W652="X",$G652,0)</f>
        <v>0</v>
      </c>
      <c r="AJ652" s="69">
        <f>IF(L652="X",$G652,0)</f>
        <v>0</v>
      </c>
      <c r="AK652" s="69">
        <f>(IF(Q652="X",G652*'Globals'!$C$45,0))+(IF(N652="X",G652*'Globals'!$C$46,0))+(IF(O652="X",G652*'Globals'!$C$47,0))+(IF(K652="X",G652*'Globals'!$C$49,0))+(IF(T652="X",G652*'Globals'!$C$51,0))+(IF(L652="X",G652*'Globals'!$C$50,0))</f>
        <v>0</v>
      </c>
      <c r="AL652" s="69">
        <f>IF(J652="",G652,0)</f>
        <v>0</v>
      </c>
      <c r="AM652" s="3"/>
      <c r="AN652" s="3"/>
      <c r="AO652" s="3"/>
    </row>
    <row r="653" ht="13.65" customHeight="1">
      <c r="A653" s="107"/>
      <c r="B653" s="34"/>
      <c r="C653" s="60"/>
      <c r="D653" s="60"/>
      <c r="E653" s="60"/>
      <c r="F653" s="106"/>
      <c r="G653" s="35"/>
      <c r="H653" s="35"/>
      <c r="I653" s="16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69">
        <f>IF(Q653="X",G653,0)</f>
        <v>0</v>
      </c>
      <c r="Z653" s="69">
        <f>IF(R653="X",$G653,0)</f>
        <v>0</v>
      </c>
      <c r="AA653" s="69">
        <f>IF(S653="X",$G653,0)</f>
        <v>0</v>
      </c>
      <c r="AB653" s="69">
        <f>IF(N653="X",$G653,0)</f>
        <v>0</v>
      </c>
      <c r="AC653" s="69">
        <f>IF(O653="X",$G653,0)</f>
        <v>0</v>
      </c>
      <c r="AD653" s="69">
        <f>IF(P653="X",$G653,0)</f>
        <v>0</v>
      </c>
      <c r="AE653" s="69">
        <f>IF(K653="X",$G653,0)</f>
        <v>0</v>
      </c>
      <c r="AF653" s="69">
        <f>IF(T653="X",IF(D653="Days",C653,C653*'Globals'!$C$27)*E653,0)</f>
        <v>0</v>
      </c>
      <c r="AG653" s="69">
        <f>IF(U653="X",IF($D653="Days",$C653,$C653*'Globals'!$C$27)*$E653,0)</f>
        <v>0</v>
      </c>
      <c r="AH653" s="69">
        <f>IF(V653="X",$G653,0)</f>
        <v>0</v>
      </c>
      <c r="AI653" s="69">
        <f>IF(W653="X",$G653,0)</f>
        <v>0</v>
      </c>
      <c r="AJ653" s="69">
        <f>IF(L653="X",$G653,0)</f>
        <v>0</v>
      </c>
      <c r="AK653" s="69">
        <f>(IF(Q653="X",G653*'Globals'!$C$45,0))+(IF(N653="X",G653*'Globals'!$C$46,0))+(IF(O653="X",G653*'Globals'!$C$47,0))+(IF(K653="X",G653*'Globals'!$C$49,0))+(IF(T653="X",G653*'Globals'!$C$51,0))+(IF(L653="X",G653*'Globals'!$C$50,0))</f>
        <v>0</v>
      </c>
      <c r="AL653" s="69">
        <f>IF(J653="",G653,0)</f>
        <v>0</v>
      </c>
      <c r="AM653" s="3"/>
      <c r="AN653" s="3"/>
      <c r="AO653" s="3"/>
    </row>
    <row r="654" ht="13.65" customHeight="1">
      <c r="A654" s="107"/>
      <c r="B654" s="34"/>
      <c r="C654" s="60"/>
      <c r="D654" s="60"/>
      <c r="E654" s="60"/>
      <c r="F654" s="106"/>
      <c r="G654" s="35"/>
      <c r="H654" s="35"/>
      <c r="I654" s="16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69">
        <f>IF(Q654="X",G654,0)</f>
        <v>0</v>
      </c>
      <c r="Z654" s="69">
        <f>IF(R654="X",$G654,0)</f>
        <v>0</v>
      </c>
      <c r="AA654" s="69">
        <f>IF(S654="X",$G654,0)</f>
        <v>0</v>
      </c>
      <c r="AB654" s="69">
        <f>IF(N654="X",$G654,0)</f>
        <v>0</v>
      </c>
      <c r="AC654" s="69">
        <f>IF(O654="X",$G654,0)</f>
        <v>0</v>
      </c>
      <c r="AD654" s="69">
        <f>IF(P654="X",$G654,0)</f>
        <v>0</v>
      </c>
      <c r="AE654" s="69">
        <f>IF(K654="X",$G654,0)</f>
        <v>0</v>
      </c>
      <c r="AF654" s="69">
        <f>IF(T654="X",IF(D654="Days",C654,C654*'Globals'!$C$27)*E654,0)</f>
        <v>0</v>
      </c>
      <c r="AG654" s="69">
        <f>IF(U654="X",IF($D654="Days",$C654,$C654*'Globals'!$C$27)*$E654,0)</f>
        <v>0</v>
      </c>
      <c r="AH654" s="69">
        <f>IF(V654="X",$G654,0)</f>
        <v>0</v>
      </c>
      <c r="AI654" s="69">
        <f>IF(W654="X",$G654,0)</f>
        <v>0</v>
      </c>
      <c r="AJ654" s="69">
        <f>IF(L654="X",$G654,0)</f>
        <v>0</v>
      </c>
      <c r="AK654" s="69">
        <f>(IF(Q654="X",G654*'Globals'!$C$45,0))+(IF(N654="X",G654*'Globals'!$C$46,0))+(IF(O654="X",G654*'Globals'!$C$47,0))+(IF(K654="X",G654*'Globals'!$C$49,0))+(IF(T654="X",G654*'Globals'!$C$51,0))+(IF(L654="X",G654*'Globals'!$C$50,0))</f>
        <v>0</v>
      </c>
      <c r="AL654" s="69">
        <f>IF(J654="",G654,0)</f>
        <v>0</v>
      </c>
      <c r="AM654" s="3"/>
      <c r="AN654" s="3"/>
      <c r="AO654" s="3"/>
    </row>
    <row r="655" ht="13.65" customHeight="1">
      <c r="A655" s="107"/>
      <c r="B655" s="34"/>
      <c r="C655" s="60"/>
      <c r="D655" s="60"/>
      <c r="E655" s="60"/>
      <c r="F655" s="106"/>
      <c r="G655" s="35"/>
      <c r="H655" s="35"/>
      <c r="I655" s="16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69">
        <f>IF(Q655="X",G655,0)</f>
        <v>0</v>
      </c>
      <c r="Z655" s="69">
        <f>IF(R655="X",$G655,0)</f>
        <v>0</v>
      </c>
      <c r="AA655" s="69">
        <f>IF(S655="X",$G655,0)</f>
        <v>0</v>
      </c>
      <c r="AB655" s="69">
        <f>IF(N655="X",$G655,0)</f>
        <v>0</v>
      </c>
      <c r="AC655" s="69">
        <f>IF(O655="X",$G655,0)</f>
        <v>0</v>
      </c>
      <c r="AD655" s="69">
        <f>IF(P655="X",$G655,0)</f>
        <v>0</v>
      </c>
      <c r="AE655" s="69">
        <f>IF(K655="X",$G655,0)</f>
        <v>0</v>
      </c>
      <c r="AF655" s="69">
        <f>IF(T655="X",IF(D655="Days",C655,C655*'Globals'!$C$27)*E655,0)</f>
        <v>0</v>
      </c>
      <c r="AG655" s="69">
        <f>IF(U655="X",IF($D655="Days",$C655,$C655*'Globals'!$C$27)*$E655,0)</f>
        <v>0</v>
      </c>
      <c r="AH655" s="69">
        <f>IF(V655="X",$G655,0)</f>
        <v>0</v>
      </c>
      <c r="AI655" s="69">
        <f>IF(W655="X",$G655,0)</f>
        <v>0</v>
      </c>
      <c r="AJ655" s="69">
        <f>IF(L655="X",$G655,0)</f>
        <v>0</v>
      </c>
      <c r="AK655" s="69">
        <f>(IF(Q655="X",G655*'Globals'!$C$45,0))+(IF(N655="X",G655*'Globals'!$C$46,0))+(IF(O655="X",G655*'Globals'!$C$47,0))+(IF(K655="X",G655*'Globals'!$C$49,0))+(IF(T655="X",G655*'Globals'!$C$51,0))+(IF(L655="X",G655*'Globals'!$C$50,0))</f>
        <v>0</v>
      </c>
      <c r="AL655" s="69">
        <f>IF(J655="",G655,0)</f>
        <v>0</v>
      </c>
      <c r="AM655" s="3"/>
      <c r="AN655" s="3"/>
      <c r="AO655" s="3"/>
    </row>
    <row r="656" ht="13.65" customHeight="1">
      <c r="A656" s="108"/>
      <c r="B656" s="108"/>
      <c r="C656" s="145"/>
      <c r="D656" s="30"/>
      <c r="E656" s="108"/>
      <c r="F656" s="146"/>
      <c r="G656" s="109"/>
      <c r="H656" s="109"/>
      <c r="I656" s="3"/>
      <c r="J656" s="73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  <c r="AB656" s="69"/>
      <c r="AC656" s="69"/>
      <c r="AD656" s="69"/>
      <c r="AE656" s="69"/>
      <c r="AF656" s="69"/>
      <c r="AG656" s="69"/>
      <c r="AH656" s="69"/>
      <c r="AI656" s="69"/>
      <c r="AJ656" s="69"/>
      <c r="AK656" s="69"/>
      <c r="AL656" s="69"/>
      <c r="AM656" s="69"/>
      <c r="AN656" s="3"/>
      <c r="AO656" s="3"/>
    </row>
    <row r="657" ht="13.65" customHeight="1">
      <c r="A657" s="111"/>
      <c r="B657" s="64"/>
      <c r="C657" s="64"/>
      <c r="D657" s="64"/>
      <c r="E657" s="64"/>
      <c r="F657" s="113"/>
      <c r="G657" s="64"/>
      <c r="H657" s="112"/>
      <c r="I657" s="3"/>
      <c r="J657" s="97"/>
      <c r="K657" s="98"/>
      <c r="L657" s="98"/>
      <c r="M657" s="98"/>
      <c r="N657" s="98"/>
      <c r="O657" s="98"/>
      <c r="P657" s="98"/>
      <c r="Q657" s="98"/>
      <c r="R657" s="98"/>
      <c r="S657" s="98"/>
      <c r="T657" s="98"/>
      <c r="U657" s="98"/>
      <c r="V657" s="98"/>
      <c r="W657" s="98"/>
      <c r="X657" s="98"/>
      <c r="Y657" s="98"/>
      <c r="Z657" s="98"/>
      <c r="AA657" s="98"/>
      <c r="AB657" s="98"/>
      <c r="AC657" s="98"/>
      <c r="AD657" s="98"/>
      <c r="AE657" s="98"/>
      <c r="AF657" s="98"/>
      <c r="AG657" s="98"/>
      <c r="AH657" s="98"/>
      <c r="AI657" s="98"/>
      <c r="AJ657" s="98"/>
      <c r="AK657" s="98"/>
      <c r="AL657" s="98"/>
      <c r="AM657" s="98"/>
      <c r="AN657" s="3"/>
      <c r="AO657" s="3"/>
    </row>
    <row r="658" ht="13.65" customHeight="1">
      <c r="A658" s="107"/>
      <c r="B658" s="108"/>
      <c r="C658" s="108"/>
      <c r="D658" s="108"/>
      <c r="E658" s="108"/>
      <c r="F658" s="110"/>
      <c r="G658" s="109"/>
      <c r="H658" s="109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69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ht="13.65" customHeight="1">
      <c r="A659" s="111"/>
      <c r="B659" s="163"/>
      <c r="C659" s="103"/>
      <c r="D659" s="103"/>
      <c r="E659" s="103"/>
      <c r="F659" s="104"/>
      <c r="G659" s="105"/>
      <c r="H659" s="105"/>
      <c r="I659" s="16"/>
      <c r="J659" s="97"/>
      <c r="K659" s="98"/>
      <c r="L659" s="98"/>
      <c r="M659" s="98"/>
      <c r="N659" s="98"/>
      <c r="O659" s="98"/>
      <c r="P659" s="98"/>
      <c r="Q659" s="98"/>
      <c r="R659" s="98"/>
      <c r="S659" s="98"/>
      <c r="T659" s="98"/>
      <c r="U659" s="98"/>
      <c r="V659" s="98"/>
      <c r="W659" s="98"/>
      <c r="X659" s="98"/>
      <c r="Y659" s="98">
        <f>IF(Q659="X",G659,0)</f>
        <v>0</v>
      </c>
      <c r="Z659" s="98">
        <f>IF(R659="X",$G659,0)</f>
        <v>0</v>
      </c>
      <c r="AA659" s="98">
        <f>IF(S659="X",$G659,0)</f>
        <v>0</v>
      </c>
      <c r="AB659" s="98">
        <f>IF(N659="X",$G659,0)</f>
        <v>0</v>
      </c>
      <c r="AC659" s="98">
        <f>IF(O659="X",$G659,0)</f>
        <v>0</v>
      </c>
      <c r="AD659" s="98">
        <f>IF(P659="X",$G659,0)</f>
        <v>0</v>
      </c>
      <c r="AE659" s="98">
        <f>IF(K659="X",$G659,0)</f>
        <v>0</v>
      </c>
      <c r="AF659" s="98">
        <f>IF(T659="X",IF(D659="Days",C659,C659*'Globals'!$C$27)*E659,0)</f>
        <v>0</v>
      </c>
      <c r="AG659" s="98">
        <f>IF(U659="X",IF($D659="Days",$C659,$C659*'Globals'!$C$27)*$E659,0)</f>
        <v>0</v>
      </c>
      <c r="AH659" s="98">
        <f>IF(V659="X",$G659,0)</f>
        <v>0</v>
      </c>
      <c r="AI659" s="98">
        <f>IF(W659="X",$G659,0)</f>
        <v>0</v>
      </c>
      <c r="AJ659" s="98">
        <f>IF(L659="X",$G659,0)</f>
        <v>0</v>
      </c>
      <c r="AK659" s="98">
        <f>(IF(Q659="X",G659*'Globals'!$C$45,0))+(IF(N659="X",G659*'Globals'!$C$46,0))+(IF(O659="X",G659*'Globals'!$C$47,0))+(IF(K659="X",G659*'Globals'!$C$49,0))+(IF(T659="X",G659*'Globals'!$C$51,0))+(IF(L659="X",G659*'Globals'!$C$50,0))</f>
        <v>0</v>
      </c>
      <c r="AL659" s="98">
        <f>IF(J659="",G659,0)</f>
        <v>0</v>
      </c>
      <c r="AM659" s="98"/>
      <c r="AN659" s="3"/>
      <c r="AO659" s="3"/>
    </row>
    <row r="660" ht="13.65" customHeight="1">
      <c r="A660" s="107"/>
      <c r="B660" s="34"/>
      <c r="C660" s="60"/>
      <c r="D660" s="60"/>
      <c r="E660" s="60"/>
      <c r="F660" s="106"/>
      <c r="G660" s="35"/>
      <c r="H660" s="35"/>
      <c r="I660" s="16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69">
        <f>IF(Q660="X",G660,0)</f>
        <v>0</v>
      </c>
      <c r="Z660" s="69">
        <f>IF(R660="X",$G660,0)</f>
        <v>0</v>
      </c>
      <c r="AA660" s="69">
        <f>IF(S660="X",$G660,0)</f>
        <v>0</v>
      </c>
      <c r="AB660" s="69">
        <f>IF(N660="X",$G660,0)</f>
        <v>0</v>
      </c>
      <c r="AC660" s="69">
        <f>IF(O660="X",$G660,0)</f>
        <v>0</v>
      </c>
      <c r="AD660" s="69">
        <f>IF(P660="X",$G660,0)</f>
        <v>0</v>
      </c>
      <c r="AE660" s="69">
        <f>IF(K660="X",$G660,0)</f>
        <v>0</v>
      </c>
      <c r="AF660" s="69">
        <f>IF(T660="X",IF(D660="Days",C660,C660*'Globals'!$C$27)*E660,0)</f>
        <v>0</v>
      </c>
      <c r="AG660" s="69">
        <f>IF(U660="X",IF($D660="Days",$C660,$C660*'Globals'!$C$27)*$E660,0)</f>
        <v>0</v>
      </c>
      <c r="AH660" s="69">
        <f>IF(V660="X",$G660,0)</f>
        <v>0</v>
      </c>
      <c r="AI660" s="69">
        <f>IF(W660="X",$G660,0)</f>
        <v>0</v>
      </c>
      <c r="AJ660" s="69">
        <f>IF(L660="X",$G660,0)</f>
        <v>0</v>
      </c>
      <c r="AK660" s="69">
        <f>(IF(Q660="X",G660*'Globals'!$C$45,0))+(IF(N660="X",G660*'Globals'!$C$46,0))+(IF(O660="X",G660*'Globals'!$C$47,0))+(IF(K660="X",G660*'Globals'!$C$49,0))+(IF(T660="X",G660*'Globals'!$C$51,0))+(IF(L660="X",G660*'Globals'!$C$50,0))</f>
        <v>0</v>
      </c>
      <c r="AL660" s="69">
        <f>IF(J660="",G660,0)</f>
        <v>0</v>
      </c>
      <c r="AM660" s="3"/>
      <c r="AN660" s="3"/>
      <c r="AO660" s="3"/>
    </row>
    <row r="661" ht="13.65" customHeight="1">
      <c r="A661" s="107"/>
      <c r="B661" s="34"/>
      <c r="C661" s="60"/>
      <c r="D661" s="60"/>
      <c r="E661" s="60"/>
      <c r="F661" s="106"/>
      <c r="G661" s="35"/>
      <c r="H661" s="35"/>
      <c r="I661" s="16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69">
        <f>IF(Q661="X",G661,0)</f>
        <v>0</v>
      </c>
      <c r="Z661" s="69">
        <f>IF(R661="X",$G661,0)</f>
        <v>0</v>
      </c>
      <c r="AA661" s="69">
        <f>IF(S661="X",$G661,0)</f>
        <v>0</v>
      </c>
      <c r="AB661" s="69">
        <f>IF(N661="X",$G661,0)</f>
        <v>0</v>
      </c>
      <c r="AC661" s="69">
        <f>IF(O661="X",$G661,0)</f>
        <v>0</v>
      </c>
      <c r="AD661" s="69">
        <f>IF(P661="X",$G661,0)</f>
        <v>0</v>
      </c>
      <c r="AE661" s="69">
        <f>IF(K661="X",$G661,0)</f>
        <v>0</v>
      </c>
      <c r="AF661" s="69">
        <f>IF(T661="X",IF(D661="Days",C661,C661*'Globals'!$C$27)*E661,0)</f>
        <v>0</v>
      </c>
      <c r="AG661" s="69">
        <f>IF(U661="X",IF($D661="Days",$C661,$C661*'Globals'!$C$27)*$E661,0)</f>
        <v>0</v>
      </c>
      <c r="AH661" s="69">
        <f>IF(V661="X",$G661,0)</f>
        <v>0</v>
      </c>
      <c r="AI661" s="69">
        <f>IF(W661="X",$G661,0)</f>
        <v>0</v>
      </c>
      <c r="AJ661" s="69">
        <f>IF(L661="X",$G661,0)</f>
        <v>0</v>
      </c>
      <c r="AK661" s="69">
        <f>(IF(Q661="X",G661*'Globals'!$C$45,0))+(IF(N661="X",G661*'Globals'!$C$46,0))+(IF(O661="X",G661*'Globals'!$C$47,0))+(IF(K661="X",G661*'Globals'!$C$49,0))+(IF(T661="X",G661*'Globals'!$C$51,0))+(IF(L661="X",G661*'Globals'!$C$50,0))</f>
        <v>0</v>
      </c>
      <c r="AL661" s="69">
        <f>IF(J661="",G661,0)</f>
        <v>0</v>
      </c>
      <c r="AM661" s="3"/>
      <c r="AN661" s="3"/>
      <c r="AO661" s="3"/>
    </row>
    <row r="662" ht="13.65" customHeight="1">
      <c r="A662" s="107"/>
      <c r="B662" s="34"/>
      <c r="C662" s="60"/>
      <c r="D662" s="60"/>
      <c r="E662" s="60"/>
      <c r="F662" s="106"/>
      <c r="G662" s="35"/>
      <c r="H662" s="35"/>
      <c r="I662" s="16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69">
        <f>IF(Q662="X",G662,0)</f>
        <v>0</v>
      </c>
      <c r="Z662" s="69">
        <f>IF(R662="X",$G662,0)</f>
        <v>0</v>
      </c>
      <c r="AA662" s="69">
        <f>IF(S662="X",$G662,0)</f>
        <v>0</v>
      </c>
      <c r="AB662" s="69">
        <f>IF(N662="X",$G662,0)</f>
        <v>0</v>
      </c>
      <c r="AC662" s="69">
        <f>IF(O662="X",$G662,0)</f>
        <v>0</v>
      </c>
      <c r="AD662" s="69">
        <f>IF(P662="X",$G662,0)</f>
        <v>0</v>
      </c>
      <c r="AE662" s="69">
        <f>IF(K662="X",$G662,0)</f>
        <v>0</v>
      </c>
      <c r="AF662" s="69">
        <f>IF(T662="X",IF(D662="Days",C662,C662*'Globals'!$C$27)*E662,0)</f>
        <v>0</v>
      </c>
      <c r="AG662" s="69">
        <f>IF(U662="X",IF($D662="Days",$C662,$C662*'Globals'!$C$27)*$E662,0)</f>
        <v>0</v>
      </c>
      <c r="AH662" s="69">
        <f>IF(V662="X",$G662,0)</f>
        <v>0</v>
      </c>
      <c r="AI662" s="69">
        <f>IF(W662="X",$G662,0)</f>
        <v>0</v>
      </c>
      <c r="AJ662" s="69">
        <f>IF(L662="X",$G662,0)</f>
        <v>0</v>
      </c>
      <c r="AK662" s="69">
        <f>(IF(Q662="X",G662*'Globals'!$C$45,0))+(IF(N662="X",G662*'Globals'!$C$46,0))+(IF(O662="X",G662*'Globals'!$C$47,0))+(IF(K662="X",G662*'Globals'!$C$49,0))+(IF(T662="X",G662*'Globals'!$C$51,0))+(IF(L662="X",G662*'Globals'!$C$50,0))</f>
        <v>0</v>
      </c>
      <c r="AL662" s="69">
        <f>IF(J662="",G662,0)</f>
        <v>0</v>
      </c>
      <c r="AM662" s="3"/>
      <c r="AN662" s="3"/>
      <c r="AO662" s="3"/>
    </row>
    <row r="663" ht="13.65" customHeight="1">
      <c r="A663" s="107"/>
      <c r="B663" s="34"/>
      <c r="C663" s="60"/>
      <c r="D663" s="60"/>
      <c r="E663" s="60"/>
      <c r="F663" s="106"/>
      <c r="G663" s="35"/>
      <c r="H663" s="35"/>
      <c r="I663" s="16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69">
        <f>IF(Q663="X",G663,0)</f>
        <v>0</v>
      </c>
      <c r="Z663" s="69">
        <f>IF(R663="X",$G663,0)</f>
        <v>0</v>
      </c>
      <c r="AA663" s="69">
        <f>IF(S663="X",$G663,0)</f>
        <v>0</v>
      </c>
      <c r="AB663" s="69">
        <f>IF(N663="X",$G663,0)</f>
        <v>0</v>
      </c>
      <c r="AC663" s="69">
        <f>IF(O663="X",$G663,0)</f>
        <v>0</v>
      </c>
      <c r="AD663" s="69">
        <f>IF(P663="X",$G663,0)</f>
        <v>0</v>
      </c>
      <c r="AE663" s="69">
        <f>IF(K663="X",$G663,0)</f>
        <v>0</v>
      </c>
      <c r="AF663" s="69">
        <f>IF(T663="X",IF(D663="Days",C663,C663*'Globals'!$C$27)*E663,0)</f>
        <v>0</v>
      </c>
      <c r="AG663" s="69">
        <f>IF(U663="X",IF($D663="Days",$C663,$C663*'Globals'!$C$27)*$E663,0)</f>
        <v>0</v>
      </c>
      <c r="AH663" s="69">
        <f>IF(V663="X",$G663,0)</f>
        <v>0</v>
      </c>
      <c r="AI663" s="69">
        <f>IF(W663="X",$G663,0)</f>
        <v>0</v>
      </c>
      <c r="AJ663" s="69">
        <f>IF(L663="X",$G663,0)</f>
        <v>0</v>
      </c>
      <c r="AK663" s="69">
        <f>(IF(Q663="X",G663*'Globals'!$C$45,0))+(IF(N663="X",G663*'Globals'!$C$46,0))+(IF(O663="X",G663*'Globals'!$C$47,0))+(IF(K663="X",G663*'Globals'!$C$49,0))+(IF(T663="X",G663*'Globals'!$C$51,0))+(IF(L663="X",G663*'Globals'!$C$50,0))</f>
        <v>0</v>
      </c>
      <c r="AL663" s="69">
        <f>IF(J663="",G663,0)</f>
        <v>0</v>
      </c>
      <c r="AM663" s="3"/>
      <c r="AN663" s="3"/>
      <c r="AO663" s="3"/>
    </row>
    <row r="664" ht="13.65" customHeight="1">
      <c r="A664" s="107"/>
      <c r="B664" s="34"/>
      <c r="C664" s="60"/>
      <c r="D664" s="60"/>
      <c r="E664" s="60"/>
      <c r="F664" s="106"/>
      <c r="G664" s="35"/>
      <c r="H664" s="35"/>
      <c r="I664" s="16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69">
        <f>IF(Q664="X",G664,0)</f>
        <v>0</v>
      </c>
      <c r="Z664" s="69">
        <f>IF(R664="X",$G664,0)</f>
        <v>0</v>
      </c>
      <c r="AA664" s="69">
        <f>IF(S664="X",$G664,0)</f>
        <v>0</v>
      </c>
      <c r="AB664" s="69">
        <f>IF(N664="X",$G664,0)</f>
        <v>0</v>
      </c>
      <c r="AC664" s="69">
        <f>IF(O664="X",$G664,0)</f>
        <v>0</v>
      </c>
      <c r="AD664" s="69">
        <f>IF(P664="X",$G664,0)</f>
        <v>0</v>
      </c>
      <c r="AE664" s="69">
        <f>IF(K664="X",$G664,0)</f>
        <v>0</v>
      </c>
      <c r="AF664" s="69">
        <f>IF(T664="X",IF(D664="Days",C664,C664*'Globals'!$C$27)*E664,0)</f>
        <v>0</v>
      </c>
      <c r="AG664" s="69">
        <f>IF(U664="X",IF($D664="Days",$C664,$C664*'Globals'!$C$27)*$E664,0)</f>
        <v>0</v>
      </c>
      <c r="AH664" s="69">
        <f>IF(V664="X",$G664,0)</f>
        <v>0</v>
      </c>
      <c r="AI664" s="69">
        <f>IF(W664="X",$G664,0)</f>
        <v>0</v>
      </c>
      <c r="AJ664" s="69">
        <f>IF(L664="X",$G664,0)</f>
        <v>0</v>
      </c>
      <c r="AK664" s="69">
        <f>(IF(Q664="X",G664*'Globals'!$C$45,0))+(IF(N664="X",G664*'Globals'!$C$46,0))+(IF(O664="X",G664*'Globals'!$C$47,0))+(IF(K664="X",G664*'Globals'!$C$49,0))+(IF(T664="X",G664*'Globals'!$C$51,0))+(IF(L664="X",G664*'Globals'!$C$50,0))</f>
        <v>0</v>
      </c>
      <c r="AL664" s="69">
        <f>IF(J664="",G664,0)</f>
        <v>0</v>
      </c>
      <c r="AM664" s="3"/>
      <c r="AN664" s="3"/>
      <c r="AO664" s="3"/>
    </row>
    <row r="665" ht="13.65" customHeight="1">
      <c r="A665" s="107"/>
      <c r="B665" s="34"/>
      <c r="C665" s="60"/>
      <c r="D665" s="60"/>
      <c r="E665" s="60"/>
      <c r="F665" s="106"/>
      <c r="G665" s="35"/>
      <c r="H665" s="35"/>
      <c r="I665" s="16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69">
        <f>IF(Q665="X",G665,0)</f>
        <v>0</v>
      </c>
      <c r="Z665" s="69">
        <f>IF(R665="X",$G665,0)</f>
        <v>0</v>
      </c>
      <c r="AA665" s="69">
        <f>IF(S665="X",$G665,0)</f>
        <v>0</v>
      </c>
      <c r="AB665" s="69">
        <f>IF(N665="X",$G665,0)</f>
        <v>0</v>
      </c>
      <c r="AC665" s="69">
        <f>IF(O665="X",$G665,0)</f>
        <v>0</v>
      </c>
      <c r="AD665" s="69">
        <f>IF(P665="X",$G665,0)</f>
        <v>0</v>
      </c>
      <c r="AE665" s="69">
        <f>IF(K665="X",$G665,0)</f>
        <v>0</v>
      </c>
      <c r="AF665" s="69">
        <f>IF(T665="X",IF(D665="Days",C665,C665*'Globals'!$C$27)*E665,0)</f>
        <v>0</v>
      </c>
      <c r="AG665" s="69">
        <f>IF(U665="X",IF($D665="Days",$C665,$C665*'Globals'!$C$27)*$E665,0)</f>
        <v>0</v>
      </c>
      <c r="AH665" s="69">
        <f>IF(V665="X",$G665,0)</f>
        <v>0</v>
      </c>
      <c r="AI665" s="69">
        <f>IF(W665="X",$G665,0)</f>
        <v>0</v>
      </c>
      <c r="AJ665" s="69">
        <f>IF(L665="X",$G665,0)</f>
        <v>0</v>
      </c>
      <c r="AK665" s="69">
        <f>(IF(Q665="X",G665*'Globals'!$C$45,0))+(IF(N665="X",G665*'Globals'!$C$46,0))+(IF(O665="X",G665*'Globals'!$C$47,0))+(IF(K665="X",G665*'Globals'!$C$49,0))+(IF(T665="X",G665*'Globals'!$C$51,0))+(IF(L665="X",G665*'Globals'!$C$50,0))</f>
        <v>0</v>
      </c>
      <c r="AL665" s="69">
        <f>IF(J665="",G665,0)</f>
        <v>0</v>
      </c>
      <c r="AM665" s="3"/>
      <c r="AN665" s="3"/>
      <c r="AO665" s="3"/>
    </row>
    <row r="666" ht="13.65" customHeight="1">
      <c r="A666" s="107"/>
      <c r="B666" s="34"/>
      <c r="C666" s="60"/>
      <c r="D666" s="60"/>
      <c r="E666" s="60"/>
      <c r="F666" s="106"/>
      <c r="G666" s="35"/>
      <c r="H666" s="35"/>
      <c r="I666" s="16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69">
        <f>IF(Q666="X",G666,0)</f>
        <v>0</v>
      </c>
      <c r="Z666" s="69">
        <f>IF(R666="X",$G666,0)</f>
        <v>0</v>
      </c>
      <c r="AA666" s="69">
        <f>IF(S666="X",$G666,0)</f>
        <v>0</v>
      </c>
      <c r="AB666" s="69">
        <f>IF(N666="X",$G666,0)</f>
        <v>0</v>
      </c>
      <c r="AC666" s="69">
        <f>IF(O666="X",$G666,0)</f>
        <v>0</v>
      </c>
      <c r="AD666" s="69">
        <f>IF(P666="X",$G666,0)</f>
        <v>0</v>
      </c>
      <c r="AE666" s="69">
        <f>IF(K666="X",$G666,0)</f>
        <v>0</v>
      </c>
      <c r="AF666" s="69">
        <f>IF(T666="X",IF(D666="Days",C666,C666*'Globals'!$C$27)*E666,0)</f>
        <v>0</v>
      </c>
      <c r="AG666" s="69">
        <f>IF(U666="X",IF($D666="Days",$C666,$C666*'Globals'!$C$27)*$E666,0)</f>
        <v>0</v>
      </c>
      <c r="AH666" s="69">
        <f>IF(V666="X",$G666,0)</f>
        <v>0</v>
      </c>
      <c r="AI666" s="69">
        <f>IF(W666="X",$G666,0)</f>
        <v>0</v>
      </c>
      <c r="AJ666" s="69">
        <f>IF(L666="X",$G666,0)</f>
        <v>0</v>
      </c>
      <c r="AK666" s="69">
        <f>(IF(Q666="X",G666*'Globals'!$C$45,0))+(IF(N666="X",G666*'Globals'!$C$46,0))+(IF(O666="X",G666*'Globals'!$C$47,0))+(IF(K666="X",G666*'Globals'!$C$49,0))+(IF(T666="X",G666*'Globals'!$C$51,0))+(IF(L666="X",G666*'Globals'!$C$50,0))</f>
        <v>0</v>
      </c>
      <c r="AL666" s="69">
        <f>IF(J666="",G666,0)</f>
        <v>0</v>
      </c>
      <c r="AM666" s="3"/>
      <c r="AN666" s="3"/>
      <c r="AO666" s="3"/>
    </row>
    <row r="667" ht="13.65" customHeight="1">
      <c r="A667" s="108"/>
      <c r="B667" s="108"/>
      <c r="C667" s="145"/>
      <c r="D667" s="30"/>
      <c r="E667" s="108"/>
      <c r="F667" s="146"/>
      <c r="G667" s="109"/>
      <c r="H667" s="109"/>
      <c r="I667" s="3"/>
      <c r="J667" s="73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  <c r="AA667" s="69"/>
      <c r="AB667" s="69"/>
      <c r="AC667" s="69"/>
      <c r="AD667" s="69"/>
      <c r="AE667" s="69"/>
      <c r="AF667" s="69"/>
      <c r="AG667" s="69"/>
      <c r="AH667" s="69"/>
      <c r="AI667" s="69"/>
      <c r="AJ667" s="69"/>
      <c r="AK667" s="69"/>
      <c r="AL667" s="69"/>
      <c r="AM667" s="69"/>
      <c r="AN667" s="3"/>
      <c r="AO667" s="3"/>
    </row>
    <row r="668" ht="13.65" customHeight="1">
      <c r="A668" s="111"/>
      <c r="B668" s="64"/>
      <c r="C668" s="64"/>
      <c r="D668" s="64"/>
      <c r="E668" s="64"/>
      <c r="F668" s="113"/>
      <c r="G668" s="64"/>
      <c r="H668" s="112"/>
      <c r="I668" s="3"/>
      <c r="J668" s="97"/>
      <c r="K668" s="98"/>
      <c r="L668" s="98"/>
      <c r="M668" s="98"/>
      <c r="N668" s="98"/>
      <c r="O668" s="98"/>
      <c r="P668" s="98"/>
      <c r="Q668" s="98"/>
      <c r="R668" s="98"/>
      <c r="S668" s="98"/>
      <c r="T668" s="98"/>
      <c r="U668" s="98"/>
      <c r="V668" s="98"/>
      <c r="W668" s="98"/>
      <c r="X668" s="98"/>
      <c r="Y668" s="98"/>
      <c r="Z668" s="98"/>
      <c r="AA668" s="98"/>
      <c r="AB668" s="98"/>
      <c r="AC668" s="98"/>
      <c r="AD668" s="98"/>
      <c r="AE668" s="98"/>
      <c r="AF668" s="98"/>
      <c r="AG668" s="98"/>
      <c r="AH668" s="98"/>
      <c r="AI668" s="98"/>
      <c r="AJ668" s="98"/>
      <c r="AK668" s="98"/>
      <c r="AL668" s="98"/>
      <c r="AM668" s="98"/>
      <c r="AN668" s="3"/>
      <c r="AO668" s="3"/>
    </row>
    <row r="669" ht="13.65" customHeight="1">
      <c r="A669" s="107"/>
      <c r="B669" s="108"/>
      <c r="C669" s="108"/>
      <c r="D669" s="108"/>
      <c r="E669" s="108"/>
      <c r="F669" s="110"/>
      <c r="G669" s="109"/>
      <c r="H669" s="109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69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ht="13.65" customHeight="1">
      <c r="A670" s="111"/>
      <c r="B670" s="163"/>
      <c r="C670" s="103"/>
      <c r="D670" s="103"/>
      <c r="E670" s="103"/>
      <c r="F670" s="104"/>
      <c r="G670" s="105"/>
      <c r="H670" s="105"/>
      <c r="I670" s="16"/>
      <c r="J670" s="97"/>
      <c r="K670" s="98"/>
      <c r="L670" s="98"/>
      <c r="M670" s="98"/>
      <c r="N670" s="98"/>
      <c r="O670" s="98"/>
      <c r="P670" s="98"/>
      <c r="Q670" s="98"/>
      <c r="R670" s="98"/>
      <c r="S670" s="98"/>
      <c r="T670" s="98"/>
      <c r="U670" s="98"/>
      <c r="V670" s="98"/>
      <c r="W670" s="98"/>
      <c r="X670" s="98"/>
      <c r="Y670" s="98">
        <f>IF(Q670="X",G670,0)</f>
        <v>0</v>
      </c>
      <c r="Z670" s="98">
        <f>IF(R670="X",$G670,0)</f>
        <v>0</v>
      </c>
      <c r="AA670" s="98">
        <f>IF(S670="X",$G670,0)</f>
        <v>0</v>
      </c>
      <c r="AB670" s="98">
        <f>IF(N670="X",$G670,0)</f>
        <v>0</v>
      </c>
      <c r="AC670" s="98">
        <f>IF(O670="X",$G670,0)</f>
        <v>0</v>
      </c>
      <c r="AD670" s="98">
        <f>IF(P670="X",$G670,0)</f>
        <v>0</v>
      </c>
      <c r="AE670" s="98">
        <f>IF(K670="X",$G670,0)</f>
        <v>0</v>
      </c>
      <c r="AF670" s="98">
        <f>IF(T670="X",IF(D670="Days",C670,C670*'Globals'!$C$27)*E670,0)</f>
        <v>0</v>
      </c>
      <c r="AG670" s="98">
        <f>IF(U670="X",IF($D670="Days",$C670,$C670*'Globals'!$C$27)*$E670,0)</f>
        <v>0</v>
      </c>
      <c r="AH670" s="98">
        <f>IF(V670="X",$G670,0)</f>
        <v>0</v>
      </c>
      <c r="AI670" s="98">
        <f>IF(W670="X",$G670,0)</f>
        <v>0</v>
      </c>
      <c r="AJ670" s="98">
        <f>IF(L670="X",$G670,0)</f>
        <v>0</v>
      </c>
      <c r="AK670" s="98">
        <f>(IF(Q670="X",G670*'Globals'!$C$45,0))+(IF(N670="X",G670*'Globals'!$C$46,0))+(IF(O670="X",G670*'Globals'!$C$47,0))+(IF(K670="X",G670*'Globals'!$C$49,0))+(IF(T670="X",G670*'Globals'!$C$51,0))+(IF(L670="X",G670*'Globals'!$C$50,0))</f>
        <v>0</v>
      </c>
      <c r="AL670" s="98">
        <f>IF(J670="",G670,0)</f>
        <v>0</v>
      </c>
      <c r="AM670" s="98"/>
      <c r="AN670" s="3"/>
      <c r="AO670" s="3"/>
    </row>
    <row r="671" ht="13.65" customHeight="1">
      <c r="A671" s="107"/>
      <c r="B671" s="34"/>
      <c r="C671" s="60"/>
      <c r="D671" s="60"/>
      <c r="E671" s="60"/>
      <c r="F671" s="106"/>
      <c r="G671" s="35"/>
      <c r="H671" s="35"/>
      <c r="I671" s="16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69">
        <f>IF(Q671="X",G671,0)</f>
        <v>0</v>
      </c>
      <c r="Z671" s="69">
        <f>IF(R671="X",$G671,0)</f>
        <v>0</v>
      </c>
      <c r="AA671" s="69">
        <f>IF(S671="X",$G671,0)</f>
        <v>0</v>
      </c>
      <c r="AB671" s="69">
        <f>IF(N671="X",$G671,0)</f>
        <v>0</v>
      </c>
      <c r="AC671" s="69">
        <f>IF(O671="X",$G671,0)</f>
        <v>0</v>
      </c>
      <c r="AD671" s="69">
        <f>IF(P671="X",$G671,0)</f>
        <v>0</v>
      </c>
      <c r="AE671" s="69">
        <f>IF(K671="X",$G671,0)</f>
        <v>0</v>
      </c>
      <c r="AF671" s="69">
        <f>IF(T671="X",IF(D671="Days",C671,C671*'Globals'!$C$27)*E671,0)</f>
        <v>0</v>
      </c>
      <c r="AG671" s="69">
        <f>IF(U671="X",IF($D671="Days",$C671,$C671*'Globals'!$C$27)*$E671,0)</f>
        <v>0</v>
      </c>
      <c r="AH671" s="69">
        <f>IF(V671="X",$G671,0)</f>
        <v>0</v>
      </c>
      <c r="AI671" s="69">
        <f>IF(W671="X",$G671,0)</f>
        <v>0</v>
      </c>
      <c r="AJ671" s="69">
        <f>IF(L671="X",$G671,0)</f>
        <v>0</v>
      </c>
      <c r="AK671" s="69">
        <f>(IF(Q671="X",G671*'Globals'!$C$45,0))+(IF(N671="X",G671*'Globals'!$C$46,0))+(IF(O671="X",G671*'Globals'!$C$47,0))+(IF(K671="X",G671*'Globals'!$C$49,0))+(IF(T671="X",G671*'Globals'!$C$51,0))+(IF(L671="X",G671*'Globals'!$C$50,0))</f>
        <v>0</v>
      </c>
      <c r="AL671" s="69">
        <f>IF(J671="",G671,0)</f>
        <v>0</v>
      </c>
      <c r="AM671" s="3"/>
      <c r="AN671" s="3"/>
      <c r="AO671" s="3"/>
    </row>
    <row r="672" ht="13.65" customHeight="1">
      <c r="A672" s="107"/>
      <c r="B672" s="34"/>
      <c r="C672" s="60"/>
      <c r="D672" s="60"/>
      <c r="E672" s="60"/>
      <c r="F672" s="106"/>
      <c r="G672" s="35"/>
      <c r="H672" s="35"/>
      <c r="I672" s="16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69">
        <f>IF(Q672="X",G672,0)</f>
        <v>0</v>
      </c>
      <c r="Z672" s="69">
        <f>IF(R672="X",$G672,0)</f>
        <v>0</v>
      </c>
      <c r="AA672" s="69">
        <f>IF(S672="X",$G672,0)</f>
        <v>0</v>
      </c>
      <c r="AB672" s="69">
        <f>IF(N672="X",$G672,0)</f>
        <v>0</v>
      </c>
      <c r="AC672" s="69">
        <f>IF(O672="X",$G672,0)</f>
        <v>0</v>
      </c>
      <c r="AD672" s="69">
        <f>IF(P672="X",$G672,0)</f>
        <v>0</v>
      </c>
      <c r="AE672" s="69">
        <f>IF(K672="X",$G672,0)</f>
        <v>0</v>
      </c>
      <c r="AF672" s="69">
        <f>IF(T672="X",IF(D672="Days",C672,C672*'Globals'!$C$27)*E672,0)</f>
        <v>0</v>
      </c>
      <c r="AG672" s="69">
        <f>IF(U672="X",IF($D672="Days",$C672,$C672*'Globals'!$C$27)*$E672,0)</f>
        <v>0</v>
      </c>
      <c r="AH672" s="69">
        <f>IF(V672="X",$G672,0)</f>
        <v>0</v>
      </c>
      <c r="AI672" s="69">
        <f>IF(W672="X",$G672,0)</f>
        <v>0</v>
      </c>
      <c r="AJ672" s="69">
        <f>IF(L672="X",$G672,0)</f>
        <v>0</v>
      </c>
      <c r="AK672" s="69">
        <f>(IF(Q672="X",G672*'Globals'!$C$45,0))+(IF(N672="X",G672*'Globals'!$C$46,0))+(IF(O672="X",G672*'Globals'!$C$47,0))+(IF(K672="X",G672*'Globals'!$C$49,0))+(IF(T672="X",G672*'Globals'!$C$51,0))+(IF(L672="X",G672*'Globals'!$C$50,0))</f>
        <v>0</v>
      </c>
      <c r="AL672" s="69">
        <f>IF(J672="",G672,0)</f>
        <v>0</v>
      </c>
      <c r="AM672" s="3"/>
      <c r="AN672" s="3"/>
      <c r="AO672" s="3"/>
    </row>
    <row r="673" ht="13.65" customHeight="1">
      <c r="A673" s="107"/>
      <c r="B673" s="34"/>
      <c r="C673" s="60"/>
      <c r="D673" s="60"/>
      <c r="E673" s="60"/>
      <c r="F673" s="106"/>
      <c r="G673" s="35"/>
      <c r="H673" s="35"/>
      <c r="I673" s="16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69">
        <f>IF(Q673="X",G673,0)</f>
        <v>0</v>
      </c>
      <c r="Z673" s="69">
        <f>IF(R673="X",$G673,0)</f>
        <v>0</v>
      </c>
      <c r="AA673" s="69">
        <f>IF(S673="X",$G673,0)</f>
        <v>0</v>
      </c>
      <c r="AB673" s="69">
        <f>IF(N673="X",$G673,0)</f>
        <v>0</v>
      </c>
      <c r="AC673" s="69">
        <f>IF(O673="X",$G673,0)</f>
        <v>0</v>
      </c>
      <c r="AD673" s="69">
        <f>IF(P673="X",$G673,0)</f>
        <v>0</v>
      </c>
      <c r="AE673" s="69">
        <f>IF(K673="X",$G673,0)</f>
        <v>0</v>
      </c>
      <c r="AF673" s="69">
        <f>IF(T673="X",IF(D673="Days",C673,C673*'Globals'!$C$27)*E673,0)</f>
        <v>0</v>
      </c>
      <c r="AG673" s="69">
        <f>IF(U673="X",IF($D673="Days",$C673,$C673*'Globals'!$C$27)*$E673,0)</f>
        <v>0</v>
      </c>
      <c r="AH673" s="69">
        <f>IF(V673="X",$G673,0)</f>
        <v>0</v>
      </c>
      <c r="AI673" s="69">
        <f>IF(W673="X",$G673,0)</f>
        <v>0</v>
      </c>
      <c r="AJ673" s="69">
        <f>IF(L673="X",$G673,0)</f>
        <v>0</v>
      </c>
      <c r="AK673" s="69">
        <f>(IF(Q673="X",G673*'Globals'!$C$45,0))+(IF(N673="X",G673*'Globals'!$C$46,0))+(IF(O673="X",G673*'Globals'!$C$47,0))+(IF(K673="X",G673*'Globals'!$C$49,0))+(IF(T673="X",G673*'Globals'!$C$51,0))+(IF(L673="X",G673*'Globals'!$C$50,0))</f>
        <v>0</v>
      </c>
      <c r="AL673" s="69">
        <f>IF(J673="",G673,0)</f>
        <v>0</v>
      </c>
      <c r="AM673" s="3"/>
      <c r="AN673" s="3"/>
      <c r="AO673" s="3"/>
    </row>
    <row r="674" ht="13.65" customHeight="1">
      <c r="A674" s="107"/>
      <c r="B674" s="34"/>
      <c r="C674" s="60"/>
      <c r="D674" s="60"/>
      <c r="E674" s="60"/>
      <c r="F674" s="106"/>
      <c r="G674" s="35"/>
      <c r="H674" s="35"/>
      <c r="I674" s="16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69">
        <f>IF(Q674="X",G674,0)</f>
        <v>0</v>
      </c>
      <c r="Z674" s="69">
        <f>IF(R674="X",$G674,0)</f>
        <v>0</v>
      </c>
      <c r="AA674" s="69">
        <f>IF(S674="X",$G674,0)</f>
        <v>0</v>
      </c>
      <c r="AB674" s="69">
        <f>IF(N674="X",$G674,0)</f>
        <v>0</v>
      </c>
      <c r="AC674" s="69">
        <f>IF(O674="X",$G674,0)</f>
        <v>0</v>
      </c>
      <c r="AD674" s="69">
        <f>IF(P674="X",$G674,0)</f>
        <v>0</v>
      </c>
      <c r="AE674" s="69">
        <f>IF(K674="X",$G674,0)</f>
        <v>0</v>
      </c>
      <c r="AF674" s="69">
        <f>IF(T674="X",IF(D674="Days",C674,C674*'Globals'!$C$27)*E674,0)</f>
        <v>0</v>
      </c>
      <c r="AG674" s="69">
        <f>IF(U674="X",IF($D674="Days",$C674,$C674*'Globals'!$C$27)*$E674,0)</f>
        <v>0</v>
      </c>
      <c r="AH674" s="69">
        <f>IF(V674="X",$G674,0)</f>
        <v>0</v>
      </c>
      <c r="AI674" s="69">
        <f>IF(W674="X",$G674,0)</f>
        <v>0</v>
      </c>
      <c r="AJ674" s="69">
        <f>IF(L674="X",$G674,0)</f>
        <v>0</v>
      </c>
      <c r="AK674" s="69">
        <f>(IF(Q674="X",G674*'Globals'!$C$45,0))+(IF(N674="X",G674*'Globals'!$C$46,0))+(IF(O674="X",G674*'Globals'!$C$47,0))+(IF(K674="X",G674*'Globals'!$C$49,0))+(IF(T674="X",G674*'Globals'!$C$51,0))+(IF(L674="X",G674*'Globals'!$C$50,0))</f>
        <v>0</v>
      </c>
      <c r="AL674" s="69">
        <f>IF(J674="",G674,0)</f>
        <v>0</v>
      </c>
      <c r="AM674" s="3"/>
      <c r="AN674" s="3"/>
      <c r="AO674" s="3"/>
    </row>
    <row r="675" ht="13.65" customHeight="1">
      <c r="A675" s="108"/>
      <c r="B675" s="108"/>
      <c r="C675" s="145"/>
      <c r="D675" s="30"/>
      <c r="E675" s="108"/>
      <c r="F675" s="146"/>
      <c r="G675" s="109"/>
      <c r="H675" s="109"/>
      <c r="I675" s="3"/>
      <c r="J675" s="73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  <c r="AB675" s="69"/>
      <c r="AC675" s="69"/>
      <c r="AD675" s="69"/>
      <c r="AE675" s="69"/>
      <c r="AF675" s="69"/>
      <c r="AG675" s="69"/>
      <c r="AH675" s="69"/>
      <c r="AI675" s="69"/>
      <c r="AJ675" s="69"/>
      <c r="AK675" s="69"/>
      <c r="AL675" s="69"/>
      <c r="AM675" s="69"/>
      <c r="AN675" s="3"/>
      <c r="AO675" s="3"/>
    </row>
    <row r="676" ht="13.65" customHeight="1">
      <c r="A676" s="111"/>
      <c r="B676" s="64"/>
      <c r="C676" s="64"/>
      <c r="D676" s="64"/>
      <c r="E676" s="64"/>
      <c r="F676" s="113"/>
      <c r="G676" s="64"/>
      <c r="H676" s="112"/>
      <c r="I676" s="3"/>
      <c r="J676" s="97"/>
      <c r="K676" s="98"/>
      <c r="L676" s="98"/>
      <c r="M676" s="98"/>
      <c r="N676" s="98"/>
      <c r="O676" s="98"/>
      <c r="P676" s="98"/>
      <c r="Q676" s="98"/>
      <c r="R676" s="98"/>
      <c r="S676" s="98"/>
      <c r="T676" s="98"/>
      <c r="U676" s="98"/>
      <c r="V676" s="98"/>
      <c r="W676" s="98"/>
      <c r="X676" s="98"/>
      <c r="Y676" s="98"/>
      <c r="Z676" s="98"/>
      <c r="AA676" s="98"/>
      <c r="AB676" s="98"/>
      <c r="AC676" s="98"/>
      <c r="AD676" s="98"/>
      <c r="AE676" s="98"/>
      <c r="AF676" s="98"/>
      <c r="AG676" s="98"/>
      <c r="AH676" s="98"/>
      <c r="AI676" s="98"/>
      <c r="AJ676" s="98"/>
      <c r="AK676" s="98"/>
      <c r="AL676" s="98"/>
      <c r="AM676" s="98"/>
      <c r="AN676" s="3"/>
      <c r="AO676" s="3"/>
    </row>
    <row r="677" ht="13.65" customHeight="1">
      <c r="A677" s="107"/>
      <c r="B677" s="108"/>
      <c r="C677" s="108"/>
      <c r="D677" s="108"/>
      <c r="E677" s="108"/>
      <c r="F677" s="110"/>
      <c r="G677" s="109"/>
      <c r="H677" s="109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69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ht="13.65" customHeight="1">
      <c r="A678" s="111"/>
      <c r="B678" s="163"/>
      <c r="C678" s="103"/>
      <c r="D678" s="103"/>
      <c r="E678" s="103"/>
      <c r="F678" s="104"/>
      <c r="G678" s="105"/>
      <c r="H678" s="105"/>
      <c r="I678" s="16"/>
      <c r="J678" s="97"/>
      <c r="K678" s="98"/>
      <c r="L678" s="98"/>
      <c r="M678" s="98"/>
      <c r="N678" s="98"/>
      <c r="O678" s="98"/>
      <c r="P678" s="98"/>
      <c r="Q678" s="98"/>
      <c r="R678" s="98"/>
      <c r="S678" s="98"/>
      <c r="T678" s="98"/>
      <c r="U678" s="98"/>
      <c r="V678" s="98"/>
      <c r="W678" s="98"/>
      <c r="X678" s="98"/>
      <c r="Y678" s="98">
        <f>IF(Q678="X",G678,0)</f>
        <v>0</v>
      </c>
      <c r="Z678" s="98">
        <f>IF(R678="X",$G678,0)</f>
        <v>0</v>
      </c>
      <c r="AA678" s="98">
        <f>IF(S678="X",$G678,0)</f>
        <v>0</v>
      </c>
      <c r="AB678" s="98">
        <f>IF(N678="X",$G678,0)</f>
        <v>0</v>
      </c>
      <c r="AC678" s="98">
        <f>IF(O678="X",$G678,0)</f>
        <v>0</v>
      </c>
      <c r="AD678" s="98">
        <f>IF(P678="X",$G678,0)</f>
        <v>0</v>
      </c>
      <c r="AE678" s="98">
        <f>IF(K678="X",$G678,0)</f>
        <v>0</v>
      </c>
      <c r="AF678" s="98">
        <f>IF(T678="X",IF(D678="Days",C678,C678*'Globals'!$C$27)*E678,0)</f>
        <v>0</v>
      </c>
      <c r="AG678" s="98">
        <f>IF(U678="X",IF($D678="Days",$C678,$C678*'Globals'!$C$27)*$E678,0)</f>
        <v>0</v>
      </c>
      <c r="AH678" s="98">
        <f>IF(V678="X",$G678,0)</f>
        <v>0</v>
      </c>
      <c r="AI678" s="98">
        <f>IF(W678="X",$G678,0)</f>
        <v>0</v>
      </c>
      <c r="AJ678" s="98">
        <f>IF(L678="X",$G678,0)</f>
        <v>0</v>
      </c>
      <c r="AK678" s="98">
        <f>(IF(Q678="X",G678*'Globals'!$C$45,0))+(IF(N678="X",G678*'Globals'!$C$46,0))+(IF(O678="X",G678*'Globals'!$C$47,0))+(IF(K678="X",G678*'Globals'!$C$49,0))+(IF(T678="X",G678*'Globals'!$C$51,0))+(IF(L678="X",G678*'Globals'!$C$50,0))</f>
        <v>0</v>
      </c>
      <c r="AL678" s="98">
        <f>IF(J678="",G678,0)</f>
        <v>0</v>
      </c>
      <c r="AM678" s="98"/>
      <c r="AN678" s="3"/>
      <c r="AO678" s="3"/>
    </row>
    <row r="679" ht="13.65" customHeight="1">
      <c r="A679" s="107"/>
      <c r="B679" s="34"/>
      <c r="C679" s="60"/>
      <c r="D679" s="60"/>
      <c r="E679" s="60"/>
      <c r="F679" s="106"/>
      <c r="G679" s="35"/>
      <c r="H679" s="35"/>
      <c r="I679" s="16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69">
        <f>IF(Q679="X",G679,0)</f>
        <v>0</v>
      </c>
      <c r="Z679" s="69">
        <f>IF(R679="X",$G679,0)</f>
        <v>0</v>
      </c>
      <c r="AA679" s="69">
        <f>IF(S679="X",$G679,0)</f>
        <v>0</v>
      </c>
      <c r="AB679" s="69">
        <f>IF(N679="X",$G679,0)</f>
        <v>0</v>
      </c>
      <c r="AC679" s="69">
        <f>IF(O679="X",$G679,0)</f>
        <v>0</v>
      </c>
      <c r="AD679" s="69">
        <f>IF(P679="X",$G679,0)</f>
        <v>0</v>
      </c>
      <c r="AE679" s="69">
        <f>IF(K679="X",$G679,0)</f>
        <v>0</v>
      </c>
      <c r="AF679" s="69">
        <f>IF(T679="X",IF(D679="Days",C679,C679*'Globals'!$C$27)*E679,0)</f>
        <v>0</v>
      </c>
      <c r="AG679" s="69">
        <f>IF(U679="X",IF($D679="Days",$C679,$C679*'Globals'!$C$27)*$E679,0)</f>
        <v>0</v>
      </c>
      <c r="AH679" s="69">
        <f>IF(V679="X",$G679,0)</f>
        <v>0</v>
      </c>
      <c r="AI679" s="69">
        <f>IF(W679="X",$G679,0)</f>
        <v>0</v>
      </c>
      <c r="AJ679" s="69">
        <f>IF(L679="X",$G679,0)</f>
        <v>0</v>
      </c>
      <c r="AK679" s="69">
        <f>(IF(Q679="X",G679*'Globals'!$C$45,0))+(IF(N679="X",G679*'Globals'!$C$46,0))+(IF(O679="X",G679*'Globals'!$C$47,0))+(IF(K679="X",G679*'Globals'!$C$49,0))+(IF(T679="X",G679*'Globals'!$C$51,0))+(IF(L679="X",G679*'Globals'!$C$50,0))</f>
        <v>0</v>
      </c>
      <c r="AL679" s="69">
        <f>IF(J679="",G679,0)</f>
        <v>0</v>
      </c>
      <c r="AM679" s="3"/>
      <c r="AN679" s="3"/>
      <c r="AO679" s="3"/>
    </row>
    <row r="680" ht="13.65" customHeight="1">
      <c r="A680" s="107"/>
      <c r="B680" s="34"/>
      <c r="C680" s="60"/>
      <c r="D680" s="60"/>
      <c r="E680" s="60"/>
      <c r="F680" s="106"/>
      <c r="G680" s="35"/>
      <c r="H680" s="35"/>
      <c r="I680" s="16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69">
        <f>IF(Q680="X",G680,0)</f>
        <v>0</v>
      </c>
      <c r="Z680" s="69">
        <f>IF(R680="X",$G680,0)</f>
        <v>0</v>
      </c>
      <c r="AA680" s="69">
        <f>IF(S680="X",$G680,0)</f>
        <v>0</v>
      </c>
      <c r="AB680" s="69">
        <f>IF(N680="X",$G680,0)</f>
        <v>0</v>
      </c>
      <c r="AC680" s="69">
        <f>IF(O680="X",$G680,0)</f>
        <v>0</v>
      </c>
      <c r="AD680" s="69">
        <f>IF(P680="X",$G680,0)</f>
        <v>0</v>
      </c>
      <c r="AE680" s="69">
        <f>IF(K680="X",$G680,0)</f>
        <v>0</v>
      </c>
      <c r="AF680" s="69">
        <f>IF(T680="X",IF(D680="Days",C680,C680*'Globals'!$C$27)*E680,0)</f>
        <v>0</v>
      </c>
      <c r="AG680" s="69">
        <f>IF(U680="X",IF($D680="Days",$C680,$C680*'Globals'!$C$27)*$E680,0)</f>
        <v>0</v>
      </c>
      <c r="AH680" s="69">
        <f>IF(V680="X",$G680,0)</f>
        <v>0</v>
      </c>
      <c r="AI680" s="69">
        <f>IF(W680="X",$G680,0)</f>
        <v>0</v>
      </c>
      <c r="AJ680" s="69">
        <f>IF(L680="X",$G680,0)</f>
        <v>0</v>
      </c>
      <c r="AK680" s="69">
        <f>(IF(Q680="X",G680*'Globals'!$C$45,0))+(IF(N680="X",G680*'Globals'!$C$46,0))+(IF(O680="X",G680*'Globals'!$C$47,0))+(IF(K680="X",G680*'Globals'!$C$49,0))+(IF(T680="X",G680*'Globals'!$C$51,0))+(IF(L680="X",G680*'Globals'!$C$50,0))</f>
        <v>0</v>
      </c>
      <c r="AL680" s="69">
        <f>IF(J680="",G680,0)</f>
        <v>0</v>
      </c>
      <c r="AM680" s="3"/>
      <c r="AN680" s="3"/>
      <c r="AO680" s="3"/>
    </row>
    <row r="681" ht="13.65" customHeight="1">
      <c r="A681" s="107"/>
      <c r="B681" s="34"/>
      <c r="C681" s="60"/>
      <c r="D681" s="60"/>
      <c r="E681" s="60"/>
      <c r="F681" s="106"/>
      <c r="G681" s="35"/>
      <c r="H681" s="35"/>
      <c r="I681" s="16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69">
        <f>IF(Q681="X",G681,0)</f>
        <v>0</v>
      </c>
      <c r="Z681" s="69">
        <f>IF(R681="X",$G681,0)</f>
        <v>0</v>
      </c>
      <c r="AA681" s="69">
        <f>IF(S681="X",$G681,0)</f>
        <v>0</v>
      </c>
      <c r="AB681" s="69">
        <f>IF(N681="X",$G681,0)</f>
        <v>0</v>
      </c>
      <c r="AC681" s="69">
        <f>IF(O681="X",$G681,0)</f>
        <v>0</v>
      </c>
      <c r="AD681" s="69">
        <f>IF(P681="X",$G681,0)</f>
        <v>0</v>
      </c>
      <c r="AE681" s="69">
        <f>IF(K681="X",$G681,0)</f>
        <v>0</v>
      </c>
      <c r="AF681" s="69">
        <f>IF(T681="X",IF(D681="Days",C681,C681*'Globals'!$C$27)*E681,0)</f>
        <v>0</v>
      </c>
      <c r="AG681" s="69">
        <f>IF(U681="X",IF($D681="Days",$C681,$C681*'Globals'!$C$27)*$E681,0)</f>
        <v>0</v>
      </c>
      <c r="AH681" s="69">
        <f>IF(V681="X",$G681,0)</f>
        <v>0</v>
      </c>
      <c r="AI681" s="69">
        <f>IF(W681="X",$G681,0)</f>
        <v>0</v>
      </c>
      <c r="AJ681" s="69">
        <f>IF(L681="X",$G681,0)</f>
        <v>0</v>
      </c>
      <c r="AK681" s="69">
        <f>(IF(Q681="X",G681*'Globals'!$C$45,0))+(IF(N681="X",G681*'Globals'!$C$46,0))+(IF(O681="X",G681*'Globals'!$C$47,0))+(IF(K681="X",G681*'Globals'!$C$49,0))+(IF(T681="X",G681*'Globals'!$C$51,0))+(IF(L681="X",G681*'Globals'!$C$50,0))</f>
        <v>0</v>
      </c>
      <c r="AL681" s="69">
        <f>IF(J681="",G681,0)</f>
        <v>0</v>
      </c>
      <c r="AM681" s="3"/>
      <c r="AN681" s="3"/>
      <c r="AO681" s="3"/>
    </row>
    <row r="682" ht="13.65" customHeight="1">
      <c r="A682" s="108"/>
      <c r="B682" s="108"/>
      <c r="C682" s="145"/>
      <c r="D682" s="30"/>
      <c r="E682" s="108"/>
      <c r="F682" s="146"/>
      <c r="G682" s="109"/>
      <c r="H682" s="109"/>
      <c r="I682" s="3"/>
      <c r="J682" s="73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  <c r="AB682" s="69"/>
      <c r="AC682" s="69"/>
      <c r="AD682" s="69"/>
      <c r="AE682" s="69"/>
      <c r="AF682" s="69"/>
      <c r="AG682" s="69"/>
      <c r="AH682" s="69"/>
      <c r="AI682" s="69"/>
      <c r="AJ682" s="69"/>
      <c r="AK682" s="69"/>
      <c r="AL682" s="69"/>
      <c r="AM682" s="69"/>
      <c r="AN682" s="3"/>
      <c r="AO682" s="3"/>
    </row>
    <row r="683" ht="13.65" customHeight="1">
      <c r="A683" s="111"/>
      <c r="B683" s="64"/>
      <c r="C683" s="64"/>
      <c r="D683" s="64"/>
      <c r="E683" s="64"/>
      <c r="F683" s="113"/>
      <c r="G683" s="64"/>
      <c r="H683" s="112"/>
      <c r="I683" s="3"/>
      <c r="J683" s="97"/>
      <c r="K683" s="98"/>
      <c r="L683" s="98"/>
      <c r="M683" s="98"/>
      <c r="N683" s="98"/>
      <c r="O683" s="98"/>
      <c r="P683" s="98"/>
      <c r="Q683" s="98"/>
      <c r="R683" s="98"/>
      <c r="S683" s="98"/>
      <c r="T683" s="98"/>
      <c r="U683" s="98"/>
      <c r="V683" s="98"/>
      <c r="W683" s="98"/>
      <c r="X683" s="98"/>
      <c r="Y683" s="98"/>
      <c r="Z683" s="98"/>
      <c r="AA683" s="98"/>
      <c r="AB683" s="98"/>
      <c r="AC683" s="98"/>
      <c r="AD683" s="98"/>
      <c r="AE683" s="98"/>
      <c r="AF683" s="98"/>
      <c r="AG683" s="98"/>
      <c r="AH683" s="98"/>
      <c r="AI683" s="98"/>
      <c r="AJ683" s="98"/>
      <c r="AK683" s="98"/>
      <c r="AL683" s="98"/>
      <c r="AM683" s="98"/>
      <c r="AN683" s="3"/>
      <c r="AO683" s="3"/>
    </row>
    <row r="684" ht="13.65" customHeight="1">
      <c r="A684" s="107"/>
      <c r="B684" s="108"/>
      <c r="C684" s="108"/>
      <c r="D684" s="108"/>
      <c r="E684" s="108"/>
      <c r="F684" s="110"/>
      <c r="G684" s="109"/>
      <c r="H684" s="109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69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ht="13.65" customHeight="1">
      <c r="A685" s="111"/>
      <c r="B685" s="163"/>
      <c r="C685" s="103"/>
      <c r="D685" s="103"/>
      <c r="E685" s="103"/>
      <c r="F685" s="104"/>
      <c r="G685" s="105"/>
      <c r="H685" s="105"/>
      <c r="I685" s="16"/>
      <c r="J685" s="97"/>
      <c r="K685" s="98"/>
      <c r="L685" s="98"/>
      <c r="M685" s="98"/>
      <c r="N685" s="98"/>
      <c r="O685" s="98"/>
      <c r="P685" s="98"/>
      <c r="Q685" s="98"/>
      <c r="R685" s="98"/>
      <c r="S685" s="98"/>
      <c r="T685" s="98"/>
      <c r="U685" s="98"/>
      <c r="V685" s="98"/>
      <c r="W685" s="98"/>
      <c r="X685" s="98"/>
      <c r="Y685" s="98">
        <f>IF(Q685="X",G685,0)</f>
        <v>0</v>
      </c>
      <c r="Z685" s="98">
        <f>IF(R685="X",$G685,0)</f>
        <v>0</v>
      </c>
      <c r="AA685" s="98">
        <f>IF(S685="X",$G685,0)</f>
        <v>0</v>
      </c>
      <c r="AB685" s="98">
        <f>IF(N685="X",$G685,0)</f>
        <v>0</v>
      </c>
      <c r="AC685" s="98">
        <f>IF(O685="X",$G685,0)</f>
        <v>0</v>
      </c>
      <c r="AD685" s="98">
        <f>IF(P685="X",$G685,0)</f>
        <v>0</v>
      </c>
      <c r="AE685" s="98">
        <f>IF(K685="X",$G685,0)</f>
        <v>0</v>
      </c>
      <c r="AF685" s="98">
        <f>IF(T685="X",IF(D685="Days",C685,C685*'Globals'!$C$27)*E685,0)</f>
        <v>0</v>
      </c>
      <c r="AG685" s="98">
        <f>IF(U685="X",IF($D685="Days",$C685,$C685*'Globals'!$C$27)*$E685,0)</f>
        <v>0</v>
      </c>
      <c r="AH685" s="98">
        <f>IF(V685="X",$G685,0)</f>
        <v>0</v>
      </c>
      <c r="AI685" s="98">
        <f>IF(W685="X",$G685,0)</f>
        <v>0</v>
      </c>
      <c r="AJ685" s="98">
        <f>IF(L685="X",$G685,0)</f>
        <v>0</v>
      </c>
      <c r="AK685" s="98">
        <f>(IF(Q685="X",G685*'Globals'!$C$45,0))+(IF(N685="X",G685*'Globals'!$C$46,0))+(IF(O685="X",G685*'Globals'!$C$47,0))+(IF(K685="X",G685*'Globals'!$C$49,0))+(IF(T685="X",G685*'Globals'!$C$51,0))+(IF(L685="X",G685*'Globals'!$C$50,0))</f>
        <v>0</v>
      </c>
      <c r="AL685" s="98">
        <f>IF(J685="",G685,0)</f>
        <v>0</v>
      </c>
      <c r="AM685" s="98"/>
      <c r="AN685" s="3"/>
      <c r="AO685" s="3"/>
    </row>
    <row r="686" ht="13.65" customHeight="1">
      <c r="A686" s="107"/>
      <c r="B686" s="34"/>
      <c r="C686" s="60"/>
      <c r="D686" s="60"/>
      <c r="E686" s="60"/>
      <c r="F686" s="106"/>
      <c r="G686" s="35"/>
      <c r="H686" s="35"/>
      <c r="I686" s="16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69">
        <f>IF(Q686="X",G686,0)</f>
        <v>0</v>
      </c>
      <c r="Z686" s="69">
        <f>IF(R686="X",$G686,0)</f>
        <v>0</v>
      </c>
      <c r="AA686" s="69">
        <f>IF(S686="X",$G686,0)</f>
        <v>0</v>
      </c>
      <c r="AB686" s="69">
        <f>IF(N686="X",$G686,0)</f>
        <v>0</v>
      </c>
      <c r="AC686" s="69">
        <f>IF(O686="X",$G686,0)</f>
        <v>0</v>
      </c>
      <c r="AD686" s="69">
        <f>IF(P686="X",$G686,0)</f>
        <v>0</v>
      </c>
      <c r="AE686" s="69">
        <f>IF(K686="X",$G686,0)</f>
        <v>0</v>
      </c>
      <c r="AF686" s="69">
        <f>IF(T686="X",IF(D686="Days",C686,C686*'Globals'!$C$27)*E686,0)</f>
        <v>0</v>
      </c>
      <c r="AG686" s="69">
        <f>IF(U686="X",IF($D686="Days",$C686,$C686*'Globals'!$C$27)*$E686,0)</f>
        <v>0</v>
      </c>
      <c r="AH686" s="69">
        <f>IF(V686="X",$G686,0)</f>
        <v>0</v>
      </c>
      <c r="AI686" s="69">
        <f>IF(W686="X",$G686,0)</f>
        <v>0</v>
      </c>
      <c r="AJ686" s="69">
        <f>IF(L686="X",$G686,0)</f>
        <v>0</v>
      </c>
      <c r="AK686" s="69">
        <f>(IF(Q686="X",G686*'Globals'!$C$45,0))+(IF(N686="X",G686*'Globals'!$C$46,0))+(IF(O686="X",G686*'Globals'!$C$47,0))+(IF(K686="X",G686*'Globals'!$C$49,0))+(IF(T686="X",G686*'Globals'!$C$51,0))+(IF(L686="X",G686*'Globals'!$C$50,0))</f>
        <v>0</v>
      </c>
      <c r="AL686" s="69">
        <f>IF(J686="",G686,0)</f>
        <v>0</v>
      </c>
      <c r="AM686" s="3"/>
      <c r="AN686" s="3"/>
      <c r="AO686" s="3"/>
    </row>
    <row r="687" ht="13.65" customHeight="1">
      <c r="A687" s="107"/>
      <c r="B687" s="34"/>
      <c r="C687" s="60"/>
      <c r="D687" s="60"/>
      <c r="E687" s="60"/>
      <c r="F687" s="106"/>
      <c r="G687" s="35"/>
      <c r="H687" s="35"/>
      <c r="I687" s="16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69">
        <f>IF(Q687="X",G687,0)</f>
        <v>0</v>
      </c>
      <c r="Z687" s="69">
        <f>IF(R687="X",$G687,0)</f>
        <v>0</v>
      </c>
      <c r="AA687" s="69">
        <f>IF(S687="X",$G687,0)</f>
        <v>0</v>
      </c>
      <c r="AB687" s="69">
        <f>IF(N687="X",$G687,0)</f>
        <v>0</v>
      </c>
      <c r="AC687" s="69">
        <f>IF(O687="X",$G687,0)</f>
        <v>0</v>
      </c>
      <c r="AD687" s="69">
        <f>IF(P687="X",$G687,0)</f>
        <v>0</v>
      </c>
      <c r="AE687" s="69">
        <f>IF(K687="X",$G687,0)</f>
        <v>0</v>
      </c>
      <c r="AF687" s="69">
        <f>IF(T687="X",IF(D687="Days",C687,C687*'Globals'!$C$27)*E687,0)</f>
        <v>0</v>
      </c>
      <c r="AG687" s="69">
        <f>IF(U687="X",IF($D687="Days",$C687,$C687*'Globals'!$C$27)*$E687,0)</f>
        <v>0</v>
      </c>
      <c r="AH687" s="69">
        <f>IF(V687="X",$G687,0)</f>
        <v>0</v>
      </c>
      <c r="AI687" s="69">
        <f>IF(W687="X",$G687,0)</f>
        <v>0</v>
      </c>
      <c r="AJ687" s="69">
        <f>IF(L687="X",$G687,0)</f>
        <v>0</v>
      </c>
      <c r="AK687" s="69">
        <f>(IF(Q687="X",G687*'Globals'!$C$45,0))+(IF(N687="X",G687*'Globals'!$C$46,0))+(IF(O687="X",G687*'Globals'!$C$47,0))+(IF(K687="X",G687*'Globals'!$C$49,0))+(IF(T687="X",G687*'Globals'!$C$51,0))+(IF(L687="X",G687*'Globals'!$C$50,0))</f>
        <v>0</v>
      </c>
      <c r="AL687" s="69">
        <f>IF(J687="",G687,0)</f>
        <v>0</v>
      </c>
      <c r="AM687" s="3"/>
      <c r="AN687" s="3"/>
      <c r="AO687" s="3"/>
    </row>
    <row r="688" ht="13.65" customHeight="1">
      <c r="A688" s="108"/>
      <c r="B688" s="108"/>
      <c r="C688" s="145"/>
      <c r="D688" s="30"/>
      <c r="E688" s="108"/>
      <c r="F688" s="146"/>
      <c r="G688" s="109"/>
      <c r="H688" s="109"/>
      <c r="I688" s="3"/>
      <c r="J688" s="73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  <c r="AA688" s="69"/>
      <c r="AB688" s="69"/>
      <c r="AC688" s="69"/>
      <c r="AD688" s="69"/>
      <c r="AE688" s="69"/>
      <c r="AF688" s="69"/>
      <c r="AG688" s="69"/>
      <c r="AH688" s="69"/>
      <c r="AI688" s="69"/>
      <c r="AJ688" s="69"/>
      <c r="AK688" s="69"/>
      <c r="AL688" s="69"/>
      <c r="AM688" s="69"/>
      <c r="AN688" s="3"/>
      <c r="AO688" s="3"/>
    </row>
    <row r="689" ht="13.65" customHeight="1">
      <c r="A689" s="111"/>
      <c r="B689" s="64"/>
      <c r="C689" s="64"/>
      <c r="D689" s="64"/>
      <c r="E689" s="64"/>
      <c r="F689" s="113"/>
      <c r="G689" s="64"/>
      <c r="H689" s="112"/>
      <c r="I689" s="3"/>
      <c r="J689" s="97"/>
      <c r="K689" s="98"/>
      <c r="L689" s="98"/>
      <c r="M689" s="98"/>
      <c r="N689" s="98"/>
      <c r="O689" s="98"/>
      <c r="P689" s="98"/>
      <c r="Q689" s="98"/>
      <c r="R689" s="98"/>
      <c r="S689" s="98"/>
      <c r="T689" s="98"/>
      <c r="U689" s="98"/>
      <c r="V689" s="98"/>
      <c r="W689" s="98"/>
      <c r="X689" s="98"/>
      <c r="Y689" s="98"/>
      <c r="Z689" s="98"/>
      <c r="AA689" s="98"/>
      <c r="AB689" s="98"/>
      <c r="AC689" s="98"/>
      <c r="AD689" s="98"/>
      <c r="AE689" s="98"/>
      <c r="AF689" s="98"/>
      <c r="AG689" s="98"/>
      <c r="AH689" s="98"/>
      <c r="AI689" s="98"/>
      <c r="AJ689" s="98"/>
      <c r="AK689" s="98"/>
      <c r="AL689" s="98"/>
      <c r="AM689" s="98"/>
      <c r="AN689" s="3"/>
      <c r="AO689" s="3"/>
    </row>
    <row r="690" ht="13.65" customHeight="1">
      <c r="A690" s="107"/>
      <c r="B690" s="108"/>
      <c r="C690" s="108"/>
      <c r="D690" s="108"/>
      <c r="E690" s="108"/>
      <c r="F690" s="110"/>
      <c r="G690" s="109"/>
      <c r="H690" s="109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69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ht="13.65" customHeight="1">
      <c r="A691" s="111"/>
      <c r="B691" s="163"/>
      <c r="C691" s="103"/>
      <c r="D691" s="103"/>
      <c r="E691" s="103"/>
      <c r="F691" s="104"/>
      <c r="G691" s="105"/>
      <c r="H691" s="105"/>
      <c r="I691" s="16"/>
      <c r="J691" s="97"/>
      <c r="K691" s="98"/>
      <c r="L691" s="98"/>
      <c r="M691" s="98"/>
      <c r="N691" s="98"/>
      <c r="O691" s="98"/>
      <c r="P691" s="98"/>
      <c r="Q691" s="98"/>
      <c r="R691" s="98"/>
      <c r="S691" s="98"/>
      <c r="T691" s="98"/>
      <c r="U691" s="98"/>
      <c r="V691" s="98"/>
      <c r="W691" s="98"/>
      <c r="X691" s="98"/>
      <c r="Y691" s="98">
        <f>IF(Q691="X",G691,0)</f>
        <v>0</v>
      </c>
      <c r="Z691" s="98">
        <f>IF(R691="X",$G691,0)</f>
        <v>0</v>
      </c>
      <c r="AA691" s="98">
        <f>IF(S691="X",$G691,0)</f>
        <v>0</v>
      </c>
      <c r="AB691" s="98">
        <f>IF(N691="X",$G691,0)</f>
        <v>0</v>
      </c>
      <c r="AC691" s="98">
        <f>IF(O691="X",$G691,0)</f>
        <v>0</v>
      </c>
      <c r="AD691" s="98">
        <f>IF(P691="X",$G691,0)</f>
        <v>0</v>
      </c>
      <c r="AE691" s="98">
        <f>IF(K691="X",$G691,0)</f>
        <v>0</v>
      </c>
      <c r="AF691" s="98">
        <f>IF(T691="X",IF(D691="Days",C691,C691*'Globals'!$C$27)*E691,0)</f>
        <v>0</v>
      </c>
      <c r="AG691" s="98">
        <f>IF(U691="X",IF($D691="Days",$C691,$C691*'Globals'!$C$27)*$E691,0)</f>
        <v>0</v>
      </c>
      <c r="AH691" s="98">
        <f>IF(V691="X",$G691,0)</f>
        <v>0</v>
      </c>
      <c r="AI691" s="98">
        <f>IF(W691="X",$G691,0)</f>
        <v>0</v>
      </c>
      <c r="AJ691" s="98">
        <f>IF(L691="X",$G691,0)</f>
        <v>0</v>
      </c>
      <c r="AK691" s="98">
        <f>(IF(Q691="X",G691*'Globals'!$C$45,0))+(IF(N691="X",G691*'Globals'!$C$46,0))+(IF(O691="X",G691*'Globals'!$C$47,0))+(IF(K691="X",G691*'Globals'!$C$49,0))+(IF(T691="X",G691*'Globals'!$C$51,0))+(IF(L691="X",G691*'Globals'!$C$50,0))</f>
        <v>0</v>
      </c>
      <c r="AL691" s="98">
        <f>IF(J691="",G691,0)</f>
        <v>0</v>
      </c>
      <c r="AM691" s="98"/>
      <c r="AN691" s="3"/>
      <c r="AO691" s="3"/>
    </row>
    <row r="692" ht="13.65" customHeight="1">
      <c r="A692" s="107"/>
      <c r="B692" s="34"/>
      <c r="C692" s="60"/>
      <c r="D692" s="60"/>
      <c r="E692" s="60"/>
      <c r="F692" s="106"/>
      <c r="G692" s="35"/>
      <c r="H692" s="35"/>
      <c r="I692" s="16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69">
        <f>IF(Q692="X",G692,0)</f>
        <v>0</v>
      </c>
      <c r="Z692" s="69">
        <f>IF(R692="X",$G692,0)</f>
        <v>0</v>
      </c>
      <c r="AA692" s="69">
        <f>IF(S692="X",$G692,0)</f>
        <v>0</v>
      </c>
      <c r="AB692" s="69">
        <f>IF(N692="X",$G692,0)</f>
        <v>0</v>
      </c>
      <c r="AC692" s="69">
        <f>IF(O692="X",$G692,0)</f>
        <v>0</v>
      </c>
      <c r="AD692" s="69">
        <f>IF(P692="X",$G692,0)</f>
        <v>0</v>
      </c>
      <c r="AE692" s="69">
        <f>IF(K692="X",$G692,0)</f>
        <v>0</v>
      </c>
      <c r="AF692" s="69">
        <f>IF(T692="X",IF(D692="Days",C692,C692*'Globals'!$C$27)*E692,0)</f>
        <v>0</v>
      </c>
      <c r="AG692" s="69">
        <f>IF(U692="X",IF($D692="Days",$C692,$C692*'Globals'!$C$27)*$E692,0)</f>
        <v>0</v>
      </c>
      <c r="AH692" s="69">
        <f>IF(V692="X",$G692,0)</f>
        <v>0</v>
      </c>
      <c r="AI692" s="69">
        <f>IF(W692="X",$G692,0)</f>
        <v>0</v>
      </c>
      <c r="AJ692" s="69">
        <f>IF(L692="X",$G692,0)</f>
        <v>0</v>
      </c>
      <c r="AK692" s="69">
        <f>(IF(Q692="X",G692*'Globals'!$C$45,0))+(IF(N692="X",G692*'Globals'!$C$46,0))+(IF(O692="X",G692*'Globals'!$C$47,0))+(IF(K692="X",G692*'Globals'!$C$49,0))+(IF(T692="X",G692*'Globals'!$C$51,0))+(IF(L692="X",G692*'Globals'!$C$50,0))</f>
        <v>0</v>
      </c>
      <c r="AL692" s="69">
        <f>IF(J692="",G692,0)</f>
        <v>0</v>
      </c>
      <c r="AM692" s="3"/>
      <c r="AN692" s="3"/>
      <c r="AO692" s="3"/>
    </row>
    <row r="693" ht="13.65" customHeight="1">
      <c r="A693" s="107"/>
      <c r="B693" s="34"/>
      <c r="C693" s="60"/>
      <c r="D693" s="60"/>
      <c r="E693" s="60"/>
      <c r="F693" s="106"/>
      <c r="G693" s="35"/>
      <c r="H693" s="35"/>
      <c r="I693" s="16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69">
        <f>IF(Q693="X",G693,0)</f>
        <v>0</v>
      </c>
      <c r="Z693" s="69">
        <f>IF(R693="X",$G693,0)</f>
        <v>0</v>
      </c>
      <c r="AA693" s="69">
        <f>IF(S693="X",$G693,0)</f>
        <v>0</v>
      </c>
      <c r="AB693" s="69">
        <f>IF(N693="X",$G693,0)</f>
        <v>0</v>
      </c>
      <c r="AC693" s="69">
        <f>IF(O693="X",$G693,0)</f>
        <v>0</v>
      </c>
      <c r="AD693" s="69">
        <f>IF(P693="X",$G693,0)</f>
        <v>0</v>
      </c>
      <c r="AE693" s="69">
        <f>IF(K693="X",$G693,0)</f>
        <v>0</v>
      </c>
      <c r="AF693" s="69">
        <f>IF(T693="X",IF(D693="Days",C693,C693*'Globals'!$C$27)*E693,0)</f>
        <v>0</v>
      </c>
      <c r="AG693" s="69">
        <f>IF(U693="X",IF($D693="Days",$C693,$C693*'Globals'!$C$27)*$E693,0)</f>
        <v>0</v>
      </c>
      <c r="AH693" s="69">
        <f>IF(V693="X",$G693,0)</f>
        <v>0</v>
      </c>
      <c r="AI693" s="69">
        <f>IF(W693="X",$G693,0)</f>
        <v>0</v>
      </c>
      <c r="AJ693" s="69">
        <f>IF(L693="X",$G693,0)</f>
        <v>0</v>
      </c>
      <c r="AK693" s="69">
        <f>(IF(Q693="X",G693*'Globals'!$C$45,0))+(IF(N693="X",G693*'Globals'!$C$46,0))+(IF(O693="X",G693*'Globals'!$C$47,0))+(IF(K693="X",G693*'Globals'!$C$49,0))+(IF(T693="X",G693*'Globals'!$C$51,0))+(IF(L693="X",G693*'Globals'!$C$50,0))</f>
        <v>0</v>
      </c>
      <c r="AL693" s="69">
        <f>IF(J693="",G693,0)</f>
        <v>0</v>
      </c>
      <c r="AM693" s="3"/>
      <c r="AN693" s="3"/>
      <c r="AO693" s="3"/>
    </row>
    <row r="694" ht="13.65" customHeight="1">
      <c r="A694" s="107"/>
      <c r="B694" s="34"/>
      <c r="C694" s="60"/>
      <c r="D694" s="60"/>
      <c r="E694" s="60"/>
      <c r="F694" s="106"/>
      <c r="G694" s="35"/>
      <c r="H694" s="35"/>
      <c r="I694" s="16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69">
        <f>IF(Q694="X",G694,0)</f>
        <v>0</v>
      </c>
      <c r="Z694" s="69">
        <f>IF(R694="X",$G694,0)</f>
        <v>0</v>
      </c>
      <c r="AA694" s="69">
        <f>IF(S694="X",$G694,0)</f>
        <v>0</v>
      </c>
      <c r="AB694" s="69">
        <f>IF(N694="X",$G694,0)</f>
        <v>0</v>
      </c>
      <c r="AC694" s="69">
        <f>IF(O694="X",$G694,0)</f>
        <v>0</v>
      </c>
      <c r="AD694" s="69">
        <f>IF(P694="X",$G694,0)</f>
        <v>0</v>
      </c>
      <c r="AE694" s="69">
        <f>IF(K694="X",$G694,0)</f>
        <v>0</v>
      </c>
      <c r="AF694" s="69">
        <f>IF(T694="X",IF(D694="Days",C694,C694*'Globals'!$C$27)*E694,0)</f>
        <v>0</v>
      </c>
      <c r="AG694" s="69">
        <f>IF(U694="X",IF($D694="Days",$C694,$C694*'Globals'!$C$27)*$E694,0)</f>
        <v>0</v>
      </c>
      <c r="AH694" s="69">
        <f>IF(V694="X",$G694,0)</f>
        <v>0</v>
      </c>
      <c r="AI694" s="69">
        <f>IF(W694="X",$G694,0)</f>
        <v>0</v>
      </c>
      <c r="AJ694" s="69">
        <f>IF(L694="X",$G694,0)</f>
        <v>0</v>
      </c>
      <c r="AK694" s="69">
        <f>(IF(Q694="X",G694*'Globals'!$C$45,0))+(IF(N694="X",G694*'Globals'!$C$46,0))+(IF(O694="X",G694*'Globals'!$C$47,0))+(IF(K694="X",G694*'Globals'!$C$49,0))+(IF(T694="X",G694*'Globals'!$C$51,0))+(IF(L694="X",G694*'Globals'!$C$50,0))</f>
        <v>0</v>
      </c>
      <c r="AL694" s="69">
        <f>IF(J694="",G694,0)</f>
        <v>0</v>
      </c>
      <c r="AM694" s="3"/>
      <c r="AN694" s="3"/>
      <c r="AO694" s="3"/>
    </row>
    <row r="695" ht="13.65" customHeight="1">
      <c r="A695" s="107"/>
      <c r="B695" s="34"/>
      <c r="C695" s="60"/>
      <c r="D695" s="60"/>
      <c r="E695" s="60"/>
      <c r="F695" s="106"/>
      <c r="G695" s="35"/>
      <c r="H695" s="35"/>
      <c r="I695" s="16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69">
        <f>IF(Q695="X",G695,0)</f>
        <v>0</v>
      </c>
      <c r="Z695" s="69">
        <f>IF(R695="X",$G695,0)</f>
        <v>0</v>
      </c>
      <c r="AA695" s="69">
        <f>IF(S695="X",$G695,0)</f>
        <v>0</v>
      </c>
      <c r="AB695" s="69">
        <f>IF(N695="X",$G695,0)</f>
        <v>0</v>
      </c>
      <c r="AC695" s="69">
        <f>IF(O695="X",$G695,0)</f>
        <v>0</v>
      </c>
      <c r="AD695" s="69">
        <f>IF(P695="X",$G695,0)</f>
        <v>0</v>
      </c>
      <c r="AE695" s="69">
        <f>IF(K695="X",$G695,0)</f>
        <v>0</v>
      </c>
      <c r="AF695" s="69">
        <f>IF(T695="X",IF(D695="Days",C695,C695*'Globals'!$C$27)*E695,0)</f>
        <v>0</v>
      </c>
      <c r="AG695" s="69">
        <f>IF(U695="X",IF($D695="Days",$C695,$C695*'Globals'!$C$27)*$E695,0)</f>
        <v>0</v>
      </c>
      <c r="AH695" s="69">
        <f>IF(V695="X",$G695,0)</f>
        <v>0</v>
      </c>
      <c r="AI695" s="69">
        <f>IF(W695="X",$G695,0)</f>
        <v>0</v>
      </c>
      <c r="AJ695" s="69">
        <f>IF(L695="X",$G695,0)</f>
        <v>0</v>
      </c>
      <c r="AK695" s="69">
        <f>(IF(Q695="X",G695*'Globals'!$C$45,0))+(IF(N695="X",G695*'Globals'!$C$46,0))+(IF(O695="X",G695*'Globals'!$C$47,0))+(IF(K695="X",G695*'Globals'!$C$49,0))+(IF(T695="X",G695*'Globals'!$C$51,0))+(IF(L695="X",G695*'Globals'!$C$50,0))</f>
        <v>0</v>
      </c>
      <c r="AL695" s="69">
        <f>IF(J695="",G695,0)</f>
        <v>0</v>
      </c>
      <c r="AM695" s="3"/>
      <c r="AN695" s="3"/>
      <c r="AO695" s="3"/>
    </row>
    <row r="696" ht="13.65" customHeight="1">
      <c r="A696" s="107"/>
      <c r="B696" s="34"/>
      <c r="C696" s="60"/>
      <c r="D696" s="60"/>
      <c r="E696" s="60"/>
      <c r="F696" s="106"/>
      <c r="G696" s="35"/>
      <c r="H696" s="35"/>
      <c r="I696" s="16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69">
        <f>IF(Q696="X",G696,0)</f>
        <v>0</v>
      </c>
      <c r="Z696" s="69">
        <f>IF(R696="X",$G696,0)</f>
        <v>0</v>
      </c>
      <c r="AA696" s="69">
        <f>IF(S696="X",$G696,0)</f>
        <v>0</v>
      </c>
      <c r="AB696" s="69">
        <f>IF(N696="X",$G696,0)</f>
        <v>0</v>
      </c>
      <c r="AC696" s="69">
        <f>IF(O696="X",$G696,0)</f>
        <v>0</v>
      </c>
      <c r="AD696" s="69">
        <f>IF(P696="X",$G696,0)</f>
        <v>0</v>
      </c>
      <c r="AE696" s="69">
        <f>IF(K696="X",$G696,0)</f>
        <v>0</v>
      </c>
      <c r="AF696" s="69">
        <f>IF(T696="X",IF(D696="Days",C696,C696*'Globals'!$C$27)*E696,0)</f>
        <v>0</v>
      </c>
      <c r="AG696" s="69">
        <f>IF(U696="X",IF($D696="Days",$C696,$C696*'Globals'!$C$27)*$E696,0)</f>
        <v>0</v>
      </c>
      <c r="AH696" s="69">
        <f>IF(V696="X",$G696,0)</f>
        <v>0</v>
      </c>
      <c r="AI696" s="69">
        <f>IF(W696="X",$G696,0)</f>
        <v>0</v>
      </c>
      <c r="AJ696" s="69">
        <f>IF(L696="X",$G696,0)</f>
        <v>0</v>
      </c>
      <c r="AK696" s="69">
        <f>(IF(Q696="X",G696*'Globals'!$C$45,0))+(IF(N696="X",G696*'Globals'!$C$46,0))+(IF(O696="X",G696*'Globals'!$C$47,0))+(IF(K696="X",G696*'Globals'!$C$49,0))+(IF(T696="X",G696*'Globals'!$C$51,0))+(IF(L696="X",G696*'Globals'!$C$50,0))</f>
        <v>0</v>
      </c>
      <c r="AL696" s="69">
        <f>IF(J696="",G696,0)</f>
        <v>0</v>
      </c>
      <c r="AM696" s="3"/>
      <c r="AN696" s="3"/>
      <c r="AO696" s="3"/>
    </row>
    <row r="697" ht="13.65" customHeight="1">
      <c r="A697" s="107"/>
      <c r="B697" s="34"/>
      <c r="C697" s="60"/>
      <c r="D697" s="60"/>
      <c r="E697" s="60"/>
      <c r="F697" s="106"/>
      <c r="G697" s="35"/>
      <c r="H697" s="35"/>
      <c r="I697" s="16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69">
        <f>IF(Q697="X",G697,0)</f>
        <v>0</v>
      </c>
      <c r="Z697" s="69">
        <f>IF(R697="X",$G697,0)</f>
        <v>0</v>
      </c>
      <c r="AA697" s="69">
        <f>IF(S697="X",$G697,0)</f>
        <v>0</v>
      </c>
      <c r="AB697" s="69">
        <f>IF(N697="X",$G697,0)</f>
        <v>0</v>
      </c>
      <c r="AC697" s="69">
        <f>IF(O697="X",$G697,0)</f>
        <v>0</v>
      </c>
      <c r="AD697" s="69">
        <f>IF(P697="X",$G697,0)</f>
        <v>0</v>
      </c>
      <c r="AE697" s="69">
        <f>IF(K697="X",$G697,0)</f>
        <v>0</v>
      </c>
      <c r="AF697" s="69">
        <f>IF(T697="X",IF(D697="Days",C697,C697*'Globals'!$C$27)*E697,0)</f>
        <v>0</v>
      </c>
      <c r="AG697" s="69">
        <f>IF(U697="X",IF($D697="Days",$C697,$C697*'Globals'!$C$27)*$E697,0)</f>
        <v>0</v>
      </c>
      <c r="AH697" s="69">
        <f>IF(V697="X",$G697,0)</f>
        <v>0</v>
      </c>
      <c r="AI697" s="69">
        <f>IF(W697="X",$G697,0)</f>
        <v>0</v>
      </c>
      <c r="AJ697" s="69">
        <f>IF(L697="X",$G697,0)</f>
        <v>0</v>
      </c>
      <c r="AK697" s="69">
        <f>(IF(Q697="X",G697*'Globals'!$C$45,0))+(IF(N697="X",G697*'Globals'!$C$46,0))+(IF(O697="X",G697*'Globals'!$C$47,0))+(IF(K697="X",G697*'Globals'!$C$49,0))+(IF(T697="X",G697*'Globals'!$C$51,0))+(IF(L697="X",G697*'Globals'!$C$50,0))</f>
        <v>0</v>
      </c>
      <c r="AL697" s="69">
        <f>IF(J697="",G697,0)</f>
        <v>0</v>
      </c>
      <c r="AM697" s="3"/>
      <c r="AN697" s="3"/>
      <c r="AO697" s="3"/>
    </row>
    <row r="698" ht="13.65" customHeight="1">
      <c r="A698" s="108"/>
      <c r="B698" s="108"/>
      <c r="C698" s="145"/>
      <c r="D698" s="30"/>
      <c r="E698" s="108"/>
      <c r="F698" s="146"/>
      <c r="G698" s="109"/>
      <c r="H698" s="109"/>
      <c r="I698" s="3"/>
      <c r="J698" s="73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  <c r="AB698" s="69"/>
      <c r="AC698" s="69"/>
      <c r="AD698" s="69"/>
      <c r="AE698" s="69"/>
      <c r="AF698" s="69"/>
      <c r="AG698" s="69"/>
      <c r="AH698" s="69"/>
      <c r="AI698" s="69"/>
      <c r="AJ698" s="69"/>
      <c r="AK698" s="69"/>
      <c r="AL698" s="69"/>
      <c r="AM698" s="69"/>
      <c r="AN698" s="3"/>
      <c r="AO698" s="3"/>
    </row>
    <row r="699" ht="13.65" customHeight="1">
      <c r="A699" s="111"/>
      <c r="B699" s="64"/>
      <c r="C699" s="64"/>
      <c r="D699" s="64"/>
      <c r="E699" s="64"/>
      <c r="F699" s="113"/>
      <c r="G699" s="64"/>
      <c r="H699" s="112"/>
      <c r="I699" s="3"/>
      <c r="J699" s="97"/>
      <c r="K699" s="98"/>
      <c r="L699" s="98"/>
      <c r="M699" s="98"/>
      <c r="N699" s="98"/>
      <c r="O699" s="98"/>
      <c r="P699" s="98"/>
      <c r="Q699" s="98"/>
      <c r="R699" s="98"/>
      <c r="S699" s="98"/>
      <c r="T699" s="98"/>
      <c r="U699" s="98"/>
      <c r="V699" s="98"/>
      <c r="W699" s="98"/>
      <c r="X699" s="98"/>
      <c r="Y699" s="98"/>
      <c r="Z699" s="98"/>
      <c r="AA699" s="98"/>
      <c r="AB699" s="98"/>
      <c r="AC699" s="98"/>
      <c r="AD699" s="98"/>
      <c r="AE699" s="98"/>
      <c r="AF699" s="98"/>
      <c r="AG699" s="98"/>
      <c r="AH699" s="98"/>
      <c r="AI699" s="98"/>
      <c r="AJ699" s="98"/>
      <c r="AK699" s="98"/>
      <c r="AL699" s="98"/>
      <c r="AM699" s="98"/>
      <c r="AN699" s="3"/>
      <c r="AO699" s="3"/>
    </row>
    <row r="700" ht="13.65" customHeight="1">
      <c r="A700" s="107"/>
      <c r="B700" s="108"/>
      <c r="C700" s="108"/>
      <c r="D700" s="108"/>
      <c r="E700" s="108"/>
      <c r="F700" s="110"/>
      <c r="G700" s="109"/>
      <c r="H700" s="109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69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ht="13.65" customHeight="1">
      <c r="A701" s="111"/>
      <c r="B701" s="163"/>
      <c r="C701" s="103"/>
      <c r="D701" s="103"/>
      <c r="E701" s="103"/>
      <c r="F701" s="104"/>
      <c r="G701" s="105"/>
      <c r="H701" s="105"/>
      <c r="I701" s="16"/>
      <c r="J701" s="97"/>
      <c r="K701" s="98"/>
      <c r="L701" s="98"/>
      <c r="M701" s="98"/>
      <c r="N701" s="98"/>
      <c r="O701" s="98"/>
      <c r="P701" s="98"/>
      <c r="Q701" s="98"/>
      <c r="R701" s="98"/>
      <c r="S701" s="98"/>
      <c r="T701" s="98"/>
      <c r="U701" s="98"/>
      <c r="V701" s="98"/>
      <c r="W701" s="98"/>
      <c r="X701" s="98"/>
      <c r="Y701" s="98">
        <f>IF(Q701="X",G701,0)</f>
        <v>0</v>
      </c>
      <c r="Z701" s="98">
        <f>IF(R701="X",$G701,0)</f>
        <v>0</v>
      </c>
      <c r="AA701" s="98">
        <f>IF(S701="X",$G701,0)</f>
        <v>0</v>
      </c>
      <c r="AB701" s="98">
        <f>IF(N701="X",$G701,0)</f>
        <v>0</v>
      </c>
      <c r="AC701" s="98">
        <f>IF(O701="X",$G701,0)</f>
        <v>0</v>
      </c>
      <c r="AD701" s="98">
        <f>IF(P701="X",$G701,0)</f>
        <v>0</v>
      </c>
      <c r="AE701" s="98">
        <f>IF(K701="X",$G701,0)</f>
        <v>0</v>
      </c>
      <c r="AF701" s="98">
        <f>IF(T701="X",IF(D701="Days",C701,C701*'Globals'!$C$27)*E701,0)</f>
        <v>0</v>
      </c>
      <c r="AG701" s="98">
        <f>IF(U701="X",IF($D701="Days",$C701,$C701*'Globals'!$C$27)*$E701,0)</f>
        <v>0</v>
      </c>
      <c r="AH701" s="98">
        <f>IF(V701="X",$G701,0)</f>
        <v>0</v>
      </c>
      <c r="AI701" s="98">
        <f>IF(W701="X",$G701,0)</f>
        <v>0</v>
      </c>
      <c r="AJ701" s="98">
        <f>IF(L701="X",$G701,0)</f>
        <v>0</v>
      </c>
      <c r="AK701" s="98">
        <f>(IF(Q701="X",G701*'Globals'!$C$45,0))+(IF(N701="X",G701*'Globals'!$C$46,0))+(IF(O701="X",G701*'Globals'!$C$47,0))+(IF(K701="X",G701*'Globals'!$C$49,0))+(IF(T701="X",G701*'Globals'!$C$51,0))+(IF(L701="X",G701*'Globals'!$C$50,0))</f>
        <v>0</v>
      </c>
      <c r="AL701" s="98">
        <f>IF(J701="",G701,0)</f>
        <v>0</v>
      </c>
      <c r="AM701" s="98"/>
      <c r="AN701" s="3"/>
      <c r="AO701" s="3"/>
    </row>
    <row r="702" ht="13.65" customHeight="1">
      <c r="A702" s="107"/>
      <c r="B702" s="34"/>
      <c r="C702" s="60"/>
      <c r="D702" s="60"/>
      <c r="E702" s="60"/>
      <c r="F702" s="106"/>
      <c r="G702" s="35"/>
      <c r="H702" s="35"/>
      <c r="I702" s="16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69">
        <f>IF(Q702="X",G702,0)</f>
        <v>0</v>
      </c>
      <c r="Z702" s="69">
        <f>IF(R702="X",$G702,0)</f>
        <v>0</v>
      </c>
      <c r="AA702" s="69">
        <f>IF(S702="X",$G702,0)</f>
        <v>0</v>
      </c>
      <c r="AB702" s="69">
        <f>IF(N702="X",$G702,0)</f>
        <v>0</v>
      </c>
      <c r="AC702" s="69">
        <f>IF(O702="X",$G702,0)</f>
        <v>0</v>
      </c>
      <c r="AD702" s="69">
        <f>IF(P702="X",$G702,0)</f>
        <v>0</v>
      </c>
      <c r="AE702" s="69">
        <f>IF(K702="X",$G702,0)</f>
        <v>0</v>
      </c>
      <c r="AF702" s="69">
        <f>IF(T702="X",IF(D702="Days",C702,C702*'Globals'!$C$27)*E702,0)</f>
        <v>0</v>
      </c>
      <c r="AG702" s="69">
        <f>IF(U702="X",IF($D702="Days",$C702,$C702*'Globals'!$C$27)*$E702,0)</f>
        <v>0</v>
      </c>
      <c r="AH702" s="69">
        <f>IF(V702="X",$G702,0)</f>
        <v>0</v>
      </c>
      <c r="AI702" s="69">
        <f>IF(W702="X",$G702,0)</f>
        <v>0</v>
      </c>
      <c r="AJ702" s="69">
        <f>IF(L702="X",$G702,0)</f>
        <v>0</v>
      </c>
      <c r="AK702" s="69">
        <f>(IF(Q702="X",G702*'Globals'!$C$45,0))+(IF(N702="X",G702*'Globals'!$C$46,0))+(IF(O702="X",G702*'Globals'!$C$47,0))+(IF(K702="X",G702*'Globals'!$C$49,0))+(IF(T702="X",G702*'Globals'!$C$51,0))+(IF(L702="X",G702*'Globals'!$C$50,0))</f>
        <v>0</v>
      </c>
      <c r="AL702" s="69">
        <f>IF(J702="",G702,0)</f>
        <v>0</v>
      </c>
      <c r="AM702" s="3"/>
      <c r="AN702" s="3"/>
      <c r="AO702" s="3"/>
    </row>
    <row r="703" ht="13.65" customHeight="1">
      <c r="A703" s="107"/>
      <c r="B703" s="34"/>
      <c r="C703" s="60"/>
      <c r="D703" s="60"/>
      <c r="E703" s="60"/>
      <c r="F703" s="106"/>
      <c r="G703" s="35"/>
      <c r="H703" s="35"/>
      <c r="I703" s="16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69">
        <f>IF(Q703="X",G703,0)</f>
        <v>0</v>
      </c>
      <c r="Z703" s="69">
        <f>IF(R703="X",$G703,0)</f>
        <v>0</v>
      </c>
      <c r="AA703" s="69">
        <f>IF(S703="X",$G703,0)</f>
        <v>0</v>
      </c>
      <c r="AB703" s="69">
        <f>IF(N703="X",$G703,0)</f>
        <v>0</v>
      </c>
      <c r="AC703" s="69">
        <f>IF(O703="X",$G703,0)</f>
        <v>0</v>
      </c>
      <c r="AD703" s="69">
        <f>IF(P703="X",$G703,0)</f>
        <v>0</v>
      </c>
      <c r="AE703" s="69">
        <f>IF(K703="X",$G703,0)</f>
        <v>0</v>
      </c>
      <c r="AF703" s="69">
        <f>IF(T703="X",IF(D703="Days",C703,C703*'Globals'!$C$27)*E703,0)</f>
        <v>0</v>
      </c>
      <c r="AG703" s="69">
        <f>IF(U703="X",IF($D703="Days",$C703,$C703*'Globals'!$C$27)*$E703,0)</f>
        <v>0</v>
      </c>
      <c r="AH703" s="69">
        <f>IF(V703="X",$G703,0)</f>
        <v>0</v>
      </c>
      <c r="AI703" s="69">
        <f>IF(W703="X",$G703,0)</f>
        <v>0</v>
      </c>
      <c r="AJ703" s="69">
        <f>IF(L703="X",$G703,0)</f>
        <v>0</v>
      </c>
      <c r="AK703" s="69">
        <f>(IF(Q703="X",G703*'Globals'!$C$45,0))+(IF(N703="X",G703*'Globals'!$C$46,0))+(IF(O703="X",G703*'Globals'!$C$47,0))+(IF(K703="X",G703*'Globals'!$C$49,0))+(IF(T703="X",G703*'Globals'!$C$51,0))+(IF(L703="X",G703*'Globals'!$C$50,0))</f>
        <v>0</v>
      </c>
      <c r="AL703" s="69">
        <f>IF(J703="",G703,0)</f>
        <v>0</v>
      </c>
      <c r="AM703" s="3"/>
      <c r="AN703" s="3"/>
      <c r="AO703" s="3"/>
    </row>
    <row r="704" ht="13.65" customHeight="1">
      <c r="A704" s="107"/>
      <c r="B704" s="34"/>
      <c r="C704" s="60"/>
      <c r="D704" s="60"/>
      <c r="E704" s="60"/>
      <c r="F704" s="106"/>
      <c r="G704" s="35"/>
      <c r="H704" s="35"/>
      <c r="I704" s="16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69">
        <f>IF(Q704="X",G704,0)</f>
        <v>0</v>
      </c>
      <c r="Z704" s="69">
        <f>IF(R704="X",$G704,0)</f>
        <v>0</v>
      </c>
      <c r="AA704" s="69">
        <f>IF(S704="X",$G704,0)</f>
        <v>0</v>
      </c>
      <c r="AB704" s="69">
        <f>IF(N704="X",$G704,0)</f>
        <v>0</v>
      </c>
      <c r="AC704" s="69">
        <f>IF(O704="X",$G704,0)</f>
        <v>0</v>
      </c>
      <c r="AD704" s="69">
        <f>IF(P704="X",$G704,0)</f>
        <v>0</v>
      </c>
      <c r="AE704" s="69">
        <f>IF(K704="X",$G704,0)</f>
        <v>0</v>
      </c>
      <c r="AF704" s="69">
        <f>IF(T704="X",IF(D704="Days",C704,C704*'Globals'!$C$27)*E704,0)</f>
        <v>0</v>
      </c>
      <c r="AG704" s="69">
        <f>IF(U704="X",IF($D704="Days",$C704,$C704*'Globals'!$C$27)*$E704,0)</f>
        <v>0</v>
      </c>
      <c r="AH704" s="69">
        <f>IF(V704="X",$G704,0)</f>
        <v>0</v>
      </c>
      <c r="AI704" s="69">
        <f>IF(W704="X",$G704,0)</f>
        <v>0</v>
      </c>
      <c r="AJ704" s="69">
        <f>IF(L704="X",$G704,0)</f>
        <v>0</v>
      </c>
      <c r="AK704" s="69">
        <f>(IF(Q704="X",G704*'Globals'!$C$45,0))+(IF(N704="X",G704*'Globals'!$C$46,0))+(IF(O704="X",G704*'Globals'!$C$47,0))+(IF(K704="X",G704*'Globals'!$C$49,0))+(IF(T704="X",G704*'Globals'!$C$51,0))+(IF(L704="X",G704*'Globals'!$C$50,0))</f>
        <v>0</v>
      </c>
      <c r="AL704" s="69">
        <f>IF(J704="",G704,0)</f>
        <v>0</v>
      </c>
      <c r="AM704" s="3"/>
      <c r="AN704" s="3"/>
      <c r="AO704" s="3"/>
    </row>
    <row r="705" ht="13.65" customHeight="1">
      <c r="A705" s="108"/>
      <c r="B705" s="108"/>
      <c r="C705" s="145"/>
      <c r="D705" s="30"/>
      <c r="E705" s="108"/>
      <c r="F705" s="146"/>
      <c r="G705" s="109"/>
      <c r="H705" s="109"/>
      <c r="I705" s="3"/>
      <c r="J705" s="73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  <c r="AB705" s="69"/>
      <c r="AC705" s="69"/>
      <c r="AD705" s="69"/>
      <c r="AE705" s="69"/>
      <c r="AF705" s="69"/>
      <c r="AG705" s="69"/>
      <c r="AH705" s="69"/>
      <c r="AI705" s="69"/>
      <c r="AJ705" s="69"/>
      <c r="AK705" s="69"/>
      <c r="AL705" s="69"/>
      <c r="AM705" s="69"/>
      <c r="AN705" s="3"/>
      <c r="AO705" s="3"/>
    </row>
    <row r="706" ht="13.65" customHeight="1">
      <c r="A706" s="111"/>
      <c r="B706" s="64"/>
      <c r="C706" s="64"/>
      <c r="D706" s="64"/>
      <c r="E706" s="64"/>
      <c r="F706" s="113"/>
      <c r="G706" s="64"/>
      <c r="H706" s="112"/>
      <c r="I706" s="3"/>
      <c r="J706" s="97"/>
      <c r="K706" s="98"/>
      <c r="L706" s="98"/>
      <c r="M706" s="98"/>
      <c r="N706" s="98"/>
      <c r="O706" s="98"/>
      <c r="P706" s="98"/>
      <c r="Q706" s="98"/>
      <c r="R706" s="98"/>
      <c r="S706" s="98"/>
      <c r="T706" s="98"/>
      <c r="U706" s="98"/>
      <c r="V706" s="98"/>
      <c r="W706" s="98"/>
      <c r="X706" s="98"/>
      <c r="Y706" s="98"/>
      <c r="Z706" s="98"/>
      <c r="AA706" s="98"/>
      <c r="AB706" s="98"/>
      <c r="AC706" s="98"/>
      <c r="AD706" s="98"/>
      <c r="AE706" s="98"/>
      <c r="AF706" s="98"/>
      <c r="AG706" s="98"/>
      <c r="AH706" s="98"/>
      <c r="AI706" s="98"/>
      <c r="AJ706" s="98"/>
      <c r="AK706" s="98"/>
      <c r="AL706" s="98"/>
      <c r="AM706" s="98"/>
      <c r="AN706" s="3"/>
      <c r="AO706" s="3"/>
    </row>
    <row r="707" ht="13.65" customHeight="1">
      <c r="A707" s="107"/>
      <c r="B707" s="108"/>
      <c r="C707" s="108"/>
      <c r="D707" s="108"/>
      <c r="E707" s="108"/>
      <c r="F707" s="110"/>
      <c r="G707" s="109"/>
      <c r="H707" s="109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69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ht="13.65" customHeight="1">
      <c r="A708" s="103"/>
      <c r="B708" s="103"/>
      <c r="C708" s="103"/>
      <c r="D708" s="103"/>
      <c r="E708" s="103"/>
      <c r="F708" s="104"/>
      <c r="G708" s="105"/>
      <c r="H708" s="105"/>
      <c r="I708" s="16"/>
      <c r="J708" s="97"/>
      <c r="K708" s="98"/>
      <c r="L708" s="98"/>
      <c r="M708" s="98"/>
      <c r="N708" s="98"/>
      <c r="O708" s="98"/>
      <c r="P708" s="98"/>
      <c r="Q708" s="98"/>
      <c r="R708" s="98"/>
      <c r="S708" s="98"/>
      <c r="T708" s="98"/>
      <c r="U708" s="98"/>
      <c r="V708" s="98"/>
      <c r="W708" s="98"/>
      <c r="X708" s="98"/>
      <c r="Y708" s="98"/>
      <c r="Z708" s="98"/>
      <c r="AA708" s="98"/>
      <c r="AB708" s="98"/>
      <c r="AC708" s="98"/>
      <c r="AD708" s="98"/>
      <c r="AE708" s="98"/>
      <c r="AF708" s="98"/>
      <c r="AG708" s="98"/>
      <c r="AH708" s="98"/>
      <c r="AI708" s="98"/>
      <c r="AJ708" s="98"/>
      <c r="AK708" s="98"/>
      <c r="AL708" s="98"/>
      <c r="AM708" s="98"/>
      <c r="AN708" s="3"/>
      <c r="AO708" s="3"/>
    </row>
    <row r="709" ht="13.65" customHeight="1">
      <c r="A709" s="60"/>
      <c r="B709" s="60"/>
      <c r="C709" s="116"/>
      <c r="D709" s="35"/>
      <c r="E709" s="60"/>
      <c r="F709" s="106"/>
      <c r="G709" s="35"/>
      <c r="H709" s="35"/>
      <c r="I709" s="16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69">
        <f>SUM(Y637:Y702)</f>
        <v>0</v>
      </c>
      <c r="Z709" s="69">
        <f>SUM(Z637:Z702)</f>
        <v>0</v>
      </c>
      <c r="AA709" s="69">
        <f>SUM(AA637:AA702)</f>
        <v>0</v>
      </c>
      <c r="AB709" s="69">
        <f>SUM(AB637:AB702)</f>
        <v>0</v>
      </c>
      <c r="AC709" s="69">
        <f>SUM(AC637:AC702)</f>
        <v>0</v>
      </c>
      <c r="AD709" s="69">
        <f>SUM(AD637:AD702)</f>
        <v>0</v>
      </c>
      <c r="AE709" s="69">
        <f>SUM(AE637:AE702)</f>
        <v>0</v>
      </c>
      <c r="AF709" s="69">
        <f>SUM(AF637:AF702)</f>
        <v>0</v>
      </c>
      <c r="AG709" s="69">
        <f>SUM(AG637:AG702)</f>
        <v>0</v>
      </c>
      <c r="AH709" s="69">
        <f>SUM(AH637:AH702)</f>
        <v>0</v>
      </c>
      <c r="AI709" s="69">
        <f>SUM(AI637:AI702)</f>
        <v>0</v>
      </c>
      <c r="AJ709" s="69">
        <f>SUM(AJ637:AJ702)</f>
        <v>0</v>
      </c>
      <c r="AK709" s="69">
        <f>SUM(AK637:AK702)</f>
        <v>0</v>
      </c>
      <c r="AL709" s="69">
        <f>IF(J709="",G709,0)</f>
        <v>0</v>
      </c>
      <c r="AM709" s="3"/>
      <c r="AN709" s="3"/>
      <c r="AO709" s="3"/>
    </row>
    <row r="710" ht="13.65" customHeight="1">
      <c r="A710" s="60"/>
      <c r="B710" s="60"/>
      <c r="C710" s="116"/>
      <c r="D710" s="35"/>
      <c r="E710" s="60"/>
      <c r="F710" s="106"/>
      <c r="G710" s="35"/>
      <c r="H710" s="35"/>
      <c r="I710" s="16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69"/>
      <c r="AE710" s="3"/>
      <c r="AF710" s="3"/>
      <c r="AG710" s="3"/>
      <c r="AH710" s="3"/>
      <c r="AI710" s="3"/>
      <c r="AJ710" s="3"/>
      <c r="AK710" s="3"/>
      <c r="AL710" s="69">
        <f>IF(J710="",G710,0)</f>
        <v>0</v>
      </c>
      <c r="AM710" s="3"/>
      <c r="AN710" s="3"/>
      <c r="AO710" s="3"/>
    </row>
    <row r="711" ht="13.65" customHeight="1">
      <c r="A711" s="60"/>
      <c r="B711" s="60"/>
      <c r="C711" s="116"/>
      <c r="D711" s="35"/>
      <c r="E711" s="60"/>
      <c r="F711" s="106"/>
      <c r="G711" s="35"/>
      <c r="H711" s="35"/>
      <c r="I711" s="16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69"/>
      <c r="AE711" s="3"/>
      <c r="AF711" s="3"/>
      <c r="AG711" s="3"/>
      <c r="AH711" s="3"/>
      <c r="AI711" s="3"/>
      <c r="AJ711" s="3"/>
      <c r="AK711" s="3"/>
      <c r="AL711" s="69">
        <f>IF(J711="",G711,0)</f>
        <v>0</v>
      </c>
      <c r="AM711" s="3"/>
      <c r="AN711" s="3"/>
      <c r="AO711" s="3"/>
    </row>
    <row r="712" ht="13.65" customHeight="1">
      <c r="A712" s="60"/>
      <c r="B712" s="60"/>
      <c r="C712" s="116"/>
      <c r="D712" s="35"/>
      <c r="E712" s="60"/>
      <c r="F712" s="106"/>
      <c r="G712" s="35"/>
      <c r="H712" s="35"/>
      <c r="I712" s="16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69"/>
      <c r="AE712" s="3"/>
      <c r="AF712" s="3"/>
      <c r="AG712" s="3"/>
      <c r="AH712" s="3"/>
      <c r="AI712" s="3"/>
      <c r="AJ712" s="3"/>
      <c r="AK712" s="3"/>
      <c r="AL712" s="69">
        <f>IF(J712="",G712,0)</f>
        <v>0</v>
      </c>
      <c r="AM712" s="3"/>
      <c r="AN712" s="3"/>
      <c r="AO712" s="3"/>
    </row>
    <row r="713" ht="13.65" customHeight="1">
      <c r="A713" s="60"/>
      <c r="B713" s="60"/>
      <c r="C713" s="148"/>
      <c r="D713" s="35"/>
      <c r="E713" s="60"/>
      <c r="F713" s="106"/>
      <c r="G713" s="35"/>
      <c r="H713" s="35"/>
      <c r="I713" s="16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69"/>
      <c r="AE713" s="3"/>
      <c r="AF713" s="3"/>
      <c r="AG713" s="3"/>
      <c r="AH713" s="3"/>
      <c r="AI713" s="3"/>
      <c r="AJ713" s="3"/>
      <c r="AK713" s="3"/>
      <c r="AL713" s="69">
        <f>IF(J713="",G713,0)</f>
        <v>0</v>
      </c>
      <c r="AM713" s="3"/>
      <c r="AN713" s="3"/>
      <c r="AO713" s="3"/>
    </row>
    <row r="714" ht="13.65" customHeight="1">
      <c r="A714" s="60"/>
      <c r="B714" s="60"/>
      <c r="C714" s="148"/>
      <c r="D714" s="35"/>
      <c r="E714" s="60"/>
      <c r="F714" s="106"/>
      <c r="G714" s="35"/>
      <c r="H714" s="35"/>
      <c r="I714" s="16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69"/>
      <c r="AE714" s="3"/>
      <c r="AF714" s="3"/>
      <c r="AG714" s="3"/>
      <c r="AH714" s="3"/>
      <c r="AI714" s="3"/>
      <c r="AJ714" s="3"/>
      <c r="AK714" s="3"/>
      <c r="AL714" s="69">
        <f>IF(J714="",G714,0)</f>
        <v>0</v>
      </c>
      <c r="AM714" s="3"/>
      <c r="AN714" s="3"/>
      <c r="AO714" s="3"/>
    </row>
    <row r="715" ht="13.65" customHeight="1">
      <c r="A715" s="60"/>
      <c r="B715" s="60"/>
      <c r="C715" s="116"/>
      <c r="D715" s="35"/>
      <c r="E715" s="60"/>
      <c r="F715" s="106"/>
      <c r="G715" s="35"/>
      <c r="H715" s="35"/>
      <c r="I715" s="16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69"/>
      <c r="AE715" s="3"/>
      <c r="AF715" s="3"/>
      <c r="AG715" s="3"/>
      <c r="AH715" s="3"/>
      <c r="AI715" s="3"/>
      <c r="AJ715" s="3"/>
      <c r="AK715" s="3"/>
      <c r="AL715" s="69">
        <f>IF(J715="",G715,0)</f>
        <v>0</v>
      </c>
      <c r="AM715" s="3"/>
      <c r="AN715" s="3"/>
      <c r="AO715" s="3"/>
    </row>
    <row r="716" ht="13.65" customHeight="1">
      <c r="A716" s="111"/>
      <c r="B716" s="64"/>
      <c r="C716" s="64"/>
      <c r="D716" s="64"/>
      <c r="E716" s="64"/>
      <c r="F716" s="113"/>
      <c r="G716" s="64"/>
      <c r="H716" s="112"/>
      <c r="I716" s="3"/>
      <c r="J716" s="97"/>
      <c r="K716" s="98"/>
      <c r="L716" s="98"/>
      <c r="M716" s="98"/>
      <c r="N716" s="98"/>
      <c r="O716" s="98"/>
      <c r="P716" s="98"/>
      <c r="Q716" s="98"/>
      <c r="R716" s="98"/>
      <c r="S716" s="98"/>
      <c r="T716" s="98"/>
      <c r="U716" s="98"/>
      <c r="V716" s="98"/>
      <c r="W716" s="98"/>
      <c r="X716" s="98"/>
      <c r="Y716" s="98"/>
      <c r="Z716" s="98"/>
      <c r="AA716" s="98"/>
      <c r="AB716" s="98"/>
      <c r="AC716" s="98"/>
      <c r="AD716" s="98"/>
      <c r="AE716" s="98"/>
      <c r="AF716" s="98"/>
      <c r="AG716" s="98"/>
      <c r="AH716" s="98"/>
      <c r="AI716" s="98"/>
      <c r="AJ716" s="98"/>
      <c r="AK716" s="98"/>
      <c r="AL716" s="98"/>
      <c r="AM716" s="98"/>
      <c r="AN716" s="3"/>
      <c r="AO716" s="3"/>
    </row>
    <row r="717" ht="14.15" customHeight="1">
      <c r="A717" s="120"/>
      <c r="B717" s="121"/>
      <c r="C717" s="121"/>
      <c r="D717" s="121"/>
      <c r="E717" s="121"/>
      <c r="F717" s="122"/>
      <c r="G717" s="123"/>
      <c r="H717" s="12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69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ht="14.65" customHeight="1">
      <c r="A718" s="41"/>
      <c r="B718" s="124"/>
      <c r="C718" s="124"/>
      <c r="D718" s="124"/>
      <c r="E718" s="124"/>
      <c r="F718" s="125"/>
      <c r="G718" s="43"/>
      <c r="H718" s="43"/>
      <c r="I718" s="3"/>
      <c r="J718" s="97"/>
      <c r="K718" s="98"/>
      <c r="L718" s="98"/>
      <c r="M718" s="98"/>
      <c r="N718" s="98"/>
      <c r="O718" s="98"/>
      <c r="P718" s="98"/>
      <c r="Q718" s="98"/>
      <c r="R718" s="98"/>
      <c r="S718" s="98"/>
      <c r="T718" s="98"/>
      <c r="U718" s="98"/>
      <c r="V718" s="98"/>
      <c r="W718" s="98"/>
      <c r="X718" s="98"/>
      <c r="Y718" s="98"/>
      <c r="Z718" s="98"/>
      <c r="AA718" s="98"/>
      <c r="AB718" s="98"/>
      <c r="AC718" s="98"/>
      <c r="AD718" s="98"/>
      <c r="AE718" s="98"/>
      <c r="AF718" s="98"/>
      <c r="AG718" s="98"/>
      <c r="AH718" s="98"/>
      <c r="AI718" s="98"/>
      <c r="AJ718" s="98"/>
      <c r="AK718" s="98"/>
      <c r="AL718" s="98"/>
      <c r="AM718" s="98"/>
      <c r="AN718" s="3"/>
      <c r="AO718" s="3"/>
    </row>
    <row r="719" ht="14.15" customHeight="1">
      <c r="A719" s="59"/>
      <c r="B719" s="59"/>
      <c r="C719" s="59"/>
      <c r="D719" s="59"/>
      <c r="E719" s="59"/>
      <c r="F719" s="126"/>
      <c r="G719" s="59"/>
      <c r="H719" s="59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69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ht="13.65" customHeight="1">
      <c r="A720" s="60"/>
      <c r="B720" t="s" s="32">
        <v>140</v>
      </c>
      <c r="C720" s="60"/>
      <c r="D720" s="60"/>
      <c r="E720" s="60"/>
      <c r="F720" s="106"/>
      <c r="G720" s="62"/>
      <c r="H720" s="62">
        <v>56825</v>
      </c>
      <c r="I720" s="16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69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ht="13.65" customHeight="1">
      <c r="A721" s="60"/>
      <c r="B721" t="s" s="32">
        <v>141</v>
      </c>
      <c r="C721" s="60"/>
      <c r="D721" s="60"/>
      <c r="E721" s="60"/>
      <c r="F721" s="106"/>
      <c r="G721" s="62"/>
      <c r="H721" s="62">
        <f>H597</f>
        <v>0</v>
      </c>
      <c r="I721" s="16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69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ht="13.65" customHeight="1">
      <c r="A722" s="60"/>
      <c r="B722" t="s" s="32">
        <v>915</v>
      </c>
      <c r="C722" s="60"/>
      <c r="D722" s="60"/>
      <c r="E722" s="60"/>
      <c r="F722" s="106"/>
      <c r="G722" s="62"/>
      <c r="H722" s="62">
        <f>H718</f>
        <v>0</v>
      </c>
      <c r="I722" s="16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69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ht="13.65" customHeight="1">
      <c r="A723" s="60"/>
      <c r="B723" t="s" s="32">
        <v>144</v>
      </c>
      <c r="C723" s="60"/>
      <c r="D723" s="60"/>
      <c r="E723" s="60"/>
      <c r="F723" s="164"/>
      <c r="G723" s="62"/>
      <c r="H723" s="62">
        <f>SUM(H720:H722)*'Globals'!$C$16</f>
        <v>0</v>
      </c>
      <c r="I723" s="16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69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ht="13.65" customHeight="1">
      <c r="A724" s="60"/>
      <c r="B724" t="s" s="32">
        <v>143</v>
      </c>
      <c r="C724" s="60"/>
      <c r="D724" s="60"/>
      <c r="E724" s="60"/>
      <c r="F724" s="164"/>
      <c r="G724" s="62"/>
      <c r="H724" s="62"/>
      <c r="I724" s="16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69"/>
      <c r="AE724" s="3"/>
      <c r="AF724" s="3"/>
      <c r="AG724" s="3"/>
      <c r="AH724" s="3"/>
      <c r="AI724" s="3"/>
      <c r="AJ724" s="3"/>
      <c r="AK724" s="3"/>
      <c r="AL724" s="69">
        <f>SUM(AL11:AL715)</f>
        <v>0</v>
      </c>
      <c r="AM724" s="3"/>
      <c r="AN724" s="3"/>
      <c r="AO724" s="3"/>
    </row>
    <row r="725" ht="13.65" customHeight="1">
      <c r="A725" s="14"/>
      <c r="B725" s="14"/>
      <c r="C725" s="14"/>
      <c r="D725" s="14"/>
      <c r="E725" s="14"/>
      <c r="F725" s="165"/>
      <c r="G725" s="166"/>
      <c r="H725" s="166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69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ht="13.65" customHeight="1">
      <c r="A726" t="s" s="5">
        <v>145</v>
      </c>
      <c r="B726" s="3"/>
      <c r="C726" s="22"/>
      <c r="D726" s="22"/>
      <c r="E726" s="22"/>
      <c r="F726" s="167"/>
      <c r="G726" s="46"/>
      <c r="H726" t="s" s="5">
        <v>916</v>
      </c>
      <c r="I726" s="3"/>
      <c r="J726" s="97"/>
      <c r="K726" s="98"/>
      <c r="L726" s="98"/>
      <c r="M726" s="98"/>
      <c r="N726" s="98"/>
      <c r="O726" s="98"/>
      <c r="P726" s="98"/>
      <c r="Q726" s="98"/>
      <c r="R726" s="98"/>
      <c r="S726" s="98"/>
      <c r="T726" s="98"/>
      <c r="U726" s="98"/>
      <c r="V726" s="98"/>
      <c r="W726" s="98"/>
      <c r="X726" s="98"/>
      <c r="Y726" s="98"/>
      <c r="Z726" s="98"/>
      <c r="AA726" s="98"/>
      <c r="AB726" s="98"/>
      <c r="AC726" s="98"/>
      <c r="AD726" s="98"/>
      <c r="AE726" s="98"/>
      <c r="AF726" s="98"/>
      <c r="AG726" s="98"/>
      <c r="AH726" s="98"/>
      <c r="AI726" s="98"/>
      <c r="AJ726" s="98"/>
      <c r="AK726" s="98"/>
      <c r="AL726" s="98"/>
      <c r="AM726" s="98"/>
      <c r="AN726" s="3"/>
      <c r="AO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69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69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69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69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69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</sheetData>
  <mergeCells count="6">
    <mergeCell ref="K3:K8"/>
    <mergeCell ref="Q7:W7"/>
    <mergeCell ref="J2:J8"/>
    <mergeCell ref="L3:L8"/>
    <mergeCell ref="M3:M8"/>
    <mergeCell ref="N7:P7"/>
  </mergeCells>
  <conditionalFormatting sqref="H6:H7 G124:H124 D134:D138 D140:D148 G486:H489 D493:D502 D506:D521 D542:D548 G597:H597 G718:H718 G720:H726">
    <cfRule type="cellIs" dxfId="2" priority="1" operator="lessThan" stopIfTrue="1">
      <formula>0</formula>
    </cfRule>
  </conditionalFormatting>
  <pageMargins left="0.6" right="0.55" top="0.75" bottom="0.65" header="0.5" footer="0.5"/>
  <pageSetup firstPageNumber="1" fitToHeight="1" fitToWidth="1" scale="100" useFirstPageNumber="0" orientation="portrait" pageOrder="downThenOver"/>
  <headerFooter>
    <oddHeader>&amp;R&amp;"Arial,Regular"&amp;10&amp;K000000&amp;"Arial,Bold"&amp;8&amp;P of &amp;N</oddHeader>
    <oddFooter>&amp;L&amp;"Arial,Bold"&amp;8&amp;K00000011/23/16 7:13 PM FV DETAILED BUDGET TEMPLATE.xls Budget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O83"/>
  <sheetViews>
    <sheetView workbookViewId="0" showGridLines="0" defaultGridColor="1"/>
  </sheetViews>
  <sheetFormatPr defaultColWidth="8.83333" defaultRowHeight="13.2" customHeight="1" outlineLevelRow="0" outlineLevelCol="0"/>
  <cols>
    <col min="1" max="1" width="5.67188" style="168" customWidth="1"/>
    <col min="2" max="2" width="9.17188" style="168" customWidth="1"/>
    <col min="3" max="3" width="10.3516" style="168" customWidth="1"/>
    <col min="4" max="4" width="10.3516" style="168" customWidth="1"/>
    <col min="5" max="5" width="9.35156" style="168" customWidth="1"/>
    <col min="6" max="6" width="8.85156" style="168" customWidth="1"/>
    <col min="7" max="7" width="8.85156" style="168" customWidth="1"/>
    <col min="8" max="8" width="10.3516" style="168" customWidth="1"/>
    <col min="9" max="9" width="8.85156" style="168" customWidth="1"/>
    <col min="10" max="10" width="8.85156" style="168" customWidth="1"/>
    <col min="11" max="11" width="8.85156" style="168" customWidth="1"/>
    <col min="12" max="12" width="8.85156" style="168" customWidth="1"/>
    <col min="13" max="13" width="8.85156" style="168" customWidth="1"/>
    <col min="14" max="14" width="8.85156" style="168" customWidth="1"/>
    <col min="15" max="15" width="8.85156" style="168" customWidth="1"/>
    <col min="16" max="256" width="8.85156" style="168" customWidth="1"/>
  </cols>
  <sheetData>
    <row r="1" ht="16.6" customHeight="1">
      <c r="A1" t="s" s="2">
        <v>917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3.65" customHeight="1">
      <c r="A2" s="3"/>
      <c r="B2" t="s" s="169">
        <v>918</v>
      </c>
      <c r="C2" s="3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3.65" customHeight="1">
      <c r="A3" s="3"/>
      <c r="B3" t="s" s="169">
        <v>919</v>
      </c>
      <c r="C3" s="170">
        <v>41639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3.65" customHeight="1">
      <c r="A4" s="171"/>
      <c r="B4" t="s" s="169">
        <v>920</v>
      </c>
      <c r="C4" t="s" s="8">
        <v>0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13.65" customHeight="1">
      <c r="A5" s="171"/>
      <c r="B5" t="s" s="169">
        <v>3</v>
      </c>
      <c r="C5" t="s" s="8">
        <v>921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ht="13.65" customHeight="1">
      <c r="A6" s="171"/>
      <c r="B6" t="s" s="169">
        <v>4</v>
      </c>
      <c r="C6" t="s" s="8">
        <v>922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ht="13.65" customHeight="1">
      <c r="A7" s="171"/>
      <c r="B7" t="s" s="169">
        <v>923</v>
      </c>
      <c r="C7" t="s" s="8">
        <v>924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ht="13.65" customHeight="1">
      <c r="A8" s="171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ht="13.65" customHeight="1">
      <c r="A9" t="s" s="172">
        <v>925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ht="13.65" customHeight="1">
      <c r="A10" s="3"/>
      <c r="B10" t="s" s="169">
        <v>25</v>
      </c>
      <c r="C10" s="3">
        <v>120</v>
      </c>
      <c r="D10" t="s" s="8">
        <v>926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ht="13.65" customHeight="1">
      <c r="A11" s="3"/>
      <c r="B11" t="s" s="169">
        <v>11</v>
      </c>
      <c r="C11" t="s" s="8">
        <v>927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3.65" customHeight="1">
      <c r="A12" s="3"/>
      <c r="B12" t="s" s="169">
        <v>12</v>
      </c>
      <c r="C12" s="173">
        <v>9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ht="13.65" customHeight="1">
      <c r="A13" s="3"/>
      <c r="B13" t="s" s="169">
        <v>928</v>
      </c>
      <c r="C13" s="3">
        <v>90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ht="13.65" customHeight="1">
      <c r="A14" s="3"/>
      <c r="B14" t="s" s="169">
        <v>929</v>
      </c>
      <c r="C14" s="3">
        <f>$C$10/20</f>
        <v>6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ht="13.65" customHeight="1">
      <c r="A15" s="3"/>
      <c r="B15" t="s" s="169">
        <v>143</v>
      </c>
      <c r="C15" s="174">
        <v>0.1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ht="13.65" customHeight="1">
      <c r="A16" s="3"/>
      <c r="B16" t="s" s="169">
        <v>930</v>
      </c>
      <c r="C16" s="117">
        <v>0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ht="13.65" customHeight="1">
      <c r="A17" s="3"/>
      <c r="B17" s="175"/>
      <c r="C17" s="174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ht="13.65" customHeight="1">
      <c r="A18" t="s" s="172">
        <v>931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ht="13.65" customHeight="1">
      <c r="A19" s="3"/>
      <c r="B19" t="s" s="169">
        <v>932</v>
      </c>
      <c r="C19" s="3">
        <v>24</v>
      </c>
      <c r="D19" t="s" s="8">
        <v>228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ht="13.65" customHeight="1">
      <c r="A20" s="3"/>
      <c r="B20" t="s" s="169">
        <v>933</v>
      </c>
      <c r="C20" s="176">
        <v>12</v>
      </c>
      <c r="D20" t="s" s="8">
        <v>228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ht="13.65" customHeight="1">
      <c r="A21" s="3"/>
      <c r="B21" t="s" s="169">
        <v>934</v>
      </c>
      <c r="C21" s="176">
        <v>1</v>
      </c>
      <c r="D21" t="s" s="8">
        <v>228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ht="13.65" customHeight="1">
      <c r="A22" s="3"/>
      <c r="B22" t="s" s="169">
        <v>935</v>
      </c>
      <c r="C22" s="176">
        <v>5</v>
      </c>
      <c r="D22" t="s" s="8">
        <v>228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ht="13.65" customHeight="1">
      <c r="A23" s="3"/>
      <c r="B23" t="s" s="169">
        <v>8</v>
      </c>
      <c r="C23" s="3">
        <v>3</v>
      </c>
      <c r="D23" t="s" s="8">
        <v>222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3.65" customHeight="1">
      <c r="A24" s="3"/>
      <c r="B24" t="s" s="169">
        <v>7</v>
      </c>
      <c r="C24" s="3">
        <v>4</v>
      </c>
      <c r="D24" t="s" s="8">
        <v>222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ht="13.65" customHeight="1">
      <c r="A25" s="3"/>
      <c r="B25" t="s" s="169">
        <v>9</v>
      </c>
      <c r="C25" s="3">
        <v>1</v>
      </c>
      <c r="D25" t="s" s="8">
        <v>658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ht="13.65" customHeight="1">
      <c r="A26" s="3"/>
      <c r="B26" t="s" s="169">
        <v>10</v>
      </c>
      <c r="C26" s="3">
        <v>12</v>
      </c>
      <c r="D26" t="s" s="8">
        <v>222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ht="13.65" customHeight="1">
      <c r="A27" s="3"/>
      <c r="B27" t="s" s="169">
        <v>936</v>
      </c>
      <c r="C27" s="3">
        <f>$C$19/$C$24</f>
        <v>6</v>
      </c>
      <c r="D27" t="s" s="8">
        <v>228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ht="13.65" customHeight="1">
      <c r="A28" s="3"/>
      <c r="B28" s="17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ht="13.65" customHeight="1">
      <c r="A29" t="s" s="172">
        <v>937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ht="13.65" customHeight="1">
      <c r="A30" s="3"/>
      <c r="B30" s="175"/>
      <c r="C30" s="3"/>
      <c r="D30" t="s" s="5">
        <v>938</v>
      </c>
      <c r="E30" t="s" s="178">
        <v>939</v>
      </c>
      <c r="F30" t="s" s="178">
        <v>940</v>
      </c>
      <c r="G30" s="3"/>
      <c r="H30" s="179"/>
      <c r="I30" s="3"/>
      <c r="J30" s="3"/>
      <c r="K30" s="3"/>
      <c r="L30" s="3"/>
      <c r="M30" s="3"/>
      <c r="N30" s="3"/>
      <c r="O30" s="3"/>
    </row>
    <row r="31" ht="13.65" customHeight="1">
      <c r="A31" s="3"/>
      <c r="B31" t="s" s="169">
        <v>941</v>
      </c>
      <c r="C31" t="s" s="8">
        <v>942</v>
      </c>
      <c r="D31" s="180">
        <f>$D$32+50</f>
        <v>200</v>
      </c>
      <c r="E31" s="181">
        <f>$D$31*($C$19/$C$24)</f>
        <v>1200</v>
      </c>
      <c r="F31" s="182">
        <f>$D$31/$D$36</f>
        <v>16.66666666666667</v>
      </c>
      <c r="G31" s="183"/>
      <c r="H31" s="179"/>
      <c r="I31" s="3"/>
      <c r="J31" s="3"/>
      <c r="K31" s="3"/>
      <c r="L31" s="3"/>
      <c r="M31" s="3"/>
      <c r="N31" s="3"/>
      <c r="O31" s="3"/>
    </row>
    <row r="32" ht="13.65" customHeight="1">
      <c r="A32" s="3"/>
      <c r="B32" s="3"/>
      <c r="C32" t="s" s="8">
        <v>943</v>
      </c>
      <c r="D32" s="180">
        <v>150</v>
      </c>
      <c r="E32" s="181">
        <f>$D$32*($C$19/$C$24)</f>
        <v>900</v>
      </c>
      <c r="F32" s="182">
        <f>$D$32/$D$36</f>
        <v>12.5</v>
      </c>
      <c r="G32" t="s" s="184">
        <v>944</v>
      </c>
      <c r="H32" s="3"/>
      <c r="I32" s="3"/>
      <c r="J32" s="3"/>
      <c r="K32" s="3"/>
      <c r="L32" s="3"/>
      <c r="M32" s="3"/>
      <c r="N32" s="3"/>
      <c r="O32" s="3"/>
    </row>
    <row r="33" ht="13.65" customHeight="1">
      <c r="A33" s="3"/>
      <c r="B33" s="3"/>
      <c r="C33" t="s" s="8">
        <v>945</v>
      </c>
      <c r="D33" s="180">
        <v>125</v>
      </c>
      <c r="E33" s="181">
        <f>$D$33*($C$19/$C$24)</f>
        <v>750</v>
      </c>
      <c r="F33" s="182">
        <f>$D$33/$D$36</f>
        <v>10.41666666666667</v>
      </c>
      <c r="G33" s="183"/>
      <c r="H33" s="3"/>
      <c r="I33" s="3"/>
      <c r="J33" s="3"/>
      <c r="K33" s="3"/>
      <c r="L33" s="3"/>
      <c r="M33" s="3"/>
      <c r="N33" s="3"/>
      <c r="O33" s="3"/>
    </row>
    <row r="34" ht="13.65" customHeight="1">
      <c r="A34" s="3"/>
      <c r="B34" s="3"/>
      <c r="C34" t="s" s="8">
        <v>946</v>
      </c>
      <c r="D34" s="180">
        <v>100</v>
      </c>
      <c r="E34" s="181">
        <f>$D$34*($C$19/$C$24)</f>
        <v>600</v>
      </c>
      <c r="F34" s="182">
        <f>$D$34/$D$36</f>
        <v>8.333333333333334</v>
      </c>
      <c r="G34" s="183"/>
      <c r="H34" s="3"/>
      <c r="I34" s="3"/>
      <c r="J34" s="3"/>
      <c r="K34" s="3"/>
      <c r="L34" s="3"/>
      <c r="M34" s="3"/>
      <c r="N34" s="3"/>
      <c r="O34" s="3"/>
    </row>
    <row r="35" ht="13.65" customHeight="1">
      <c r="A35" s="3"/>
      <c r="B35" s="3"/>
      <c r="C35" t="s" s="8">
        <v>947</v>
      </c>
      <c r="D35" s="180">
        <v>100</v>
      </c>
      <c r="E35" s="181">
        <f>$D$35*($C$19/$C$24)</f>
        <v>600</v>
      </c>
      <c r="F35" s="182">
        <f>$D$35/$D$36</f>
        <v>8.333333333333334</v>
      </c>
      <c r="G35" s="183"/>
      <c r="H35" s="3"/>
      <c r="I35" s="3"/>
      <c r="J35" s="3"/>
      <c r="K35" s="3"/>
      <c r="L35" s="3"/>
      <c r="M35" s="3"/>
      <c r="N35" s="3"/>
      <c r="O35" s="3"/>
    </row>
    <row r="36" ht="13.65" customHeight="1">
      <c r="A36" s="3"/>
      <c r="B36" s="3"/>
      <c r="C36" t="s" s="169">
        <v>948</v>
      </c>
      <c r="D36" s="3">
        <v>12</v>
      </c>
      <c r="E36" s="185"/>
      <c r="F36" s="185"/>
      <c r="G36" s="3"/>
      <c r="H36" s="3"/>
      <c r="I36" s="3"/>
      <c r="J36" s="3"/>
      <c r="K36" s="3"/>
      <c r="L36" s="3"/>
      <c r="M36" s="3"/>
      <c r="N36" s="3"/>
      <c r="O36" s="3"/>
    </row>
    <row r="37" ht="13.65" customHeight="1">
      <c r="A37" s="3"/>
      <c r="B37" s="3"/>
      <c r="C37" t="s" s="5">
        <v>949</v>
      </c>
      <c r="D37" s="3">
        <v>14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ht="13.65" customHeight="1">
      <c r="A38" s="3"/>
      <c r="B38" s="3"/>
      <c r="C38" s="22"/>
      <c r="D38" s="77"/>
      <c r="E38" s="77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ht="13.65" customHeight="1">
      <c r="A39" s="3"/>
      <c r="B39" t="s" s="169">
        <v>45</v>
      </c>
      <c r="C39" t="s" s="186">
        <v>170</v>
      </c>
      <c r="D39" s="187">
        <f>C67</f>
        <v>247.5</v>
      </c>
      <c r="E39" s="187">
        <f>D67</f>
        <v>797.5000000000001</v>
      </c>
      <c r="F39" t="s" s="184">
        <v>950</v>
      </c>
      <c r="G39" s="3"/>
      <c r="H39" s="3"/>
      <c r="I39" s="3"/>
      <c r="J39" s="3"/>
      <c r="K39" s="3"/>
      <c r="L39" s="3"/>
      <c r="M39" s="3"/>
      <c r="N39" s="3"/>
      <c r="O39" s="3"/>
    </row>
    <row r="40" ht="13.65" customHeight="1">
      <c r="A40" s="3"/>
      <c r="B40" s="3"/>
      <c r="C40" s="3"/>
      <c r="D40" s="185"/>
      <c r="E40" s="185"/>
      <c r="F40" s="3"/>
      <c r="G40" s="22"/>
      <c r="H40" s="3"/>
      <c r="I40" s="3"/>
      <c r="J40" s="3"/>
      <c r="K40" s="3"/>
      <c r="L40" s="3"/>
      <c r="M40" s="3"/>
      <c r="N40" s="3"/>
      <c r="O40" s="3"/>
    </row>
    <row r="41" ht="13.6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ht="13.65" customHeight="1">
      <c r="A42" t="s" s="172">
        <v>951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ht="13.65" customHeight="1">
      <c r="A43" s="171"/>
      <c r="B43" t="s" s="169">
        <v>171</v>
      </c>
      <c r="C43" s="117">
        <v>0</v>
      </c>
      <c r="D43" t="s" s="8">
        <v>304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ht="13.65" customHeight="1">
      <c r="A44" s="171"/>
      <c r="B44" t="s" s="169">
        <v>172</v>
      </c>
      <c r="C44" s="117">
        <v>0</v>
      </c>
      <c r="D44" t="s" s="8">
        <v>303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ht="13.65" customHeight="1">
      <c r="A45" s="3"/>
      <c r="B45" t="s" s="169">
        <v>170</v>
      </c>
      <c r="C45" s="117">
        <v>0.163</v>
      </c>
      <c r="D45" t="s" s="8">
        <v>301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ht="13.65" customHeight="1">
      <c r="A46" s="3"/>
      <c r="B46" t="s" s="169">
        <v>952</v>
      </c>
      <c r="C46" s="117">
        <v>0.08450000000000001</v>
      </c>
      <c r="D46" t="s" s="8">
        <v>953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ht="13.65" customHeight="1">
      <c r="A47" s="117"/>
      <c r="B47" t="s" s="169">
        <v>954</v>
      </c>
      <c r="C47" s="117">
        <v>0.15</v>
      </c>
      <c r="D47" t="s" s="8">
        <v>955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ht="13.65" customHeight="1">
      <c r="A48" s="3"/>
      <c r="B48" t="s" s="169">
        <v>956</v>
      </c>
      <c r="C48" s="117">
        <v>0.02</v>
      </c>
      <c r="D48" t="s" s="8">
        <v>957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ht="13.65" customHeight="1">
      <c r="A49" s="3"/>
      <c r="B49" t="s" s="169">
        <v>958</v>
      </c>
      <c r="C49" s="117">
        <v>0.1</v>
      </c>
      <c r="D49" t="s" s="8">
        <v>959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ht="13.65" customHeight="1">
      <c r="A50" s="3"/>
      <c r="B50" t="s" s="169">
        <v>178</v>
      </c>
      <c r="C50" s="117">
        <v>0.075</v>
      </c>
      <c r="D50" t="s" s="8">
        <v>786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ht="13.65" customHeight="1">
      <c r="A51" s="3"/>
      <c r="B51" t="s" s="188">
        <v>173</v>
      </c>
      <c r="C51" s="189">
        <v>0</v>
      </c>
      <c r="D51" t="s" s="8">
        <v>960</v>
      </c>
      <c r="E51" s="3"/>
      <c r="F51" s="3"/>
      <c r="G51" s="3"/>
      <c r="H51" s="189"/>
      <c r="I51" s="3"/>
      <c r="J51" s="3"/>
      <c r="K51" s="189"/>
      <c r="L51" s="3"/>
      <c r="M51" s="3"/>
      <c r="N51" s="3"/>
      <c r="O51" s="3"/>
    </row>
    <row r="52" ht="13.65" customHeight="1">
      <c r="A52" s="3"/>
      <c r="B52" t="s" s="169">
        <v>174</v>
      </c>
      <c r="C52" s="189">
        <v>0</v>
      </c>
      <c r="D52" t="s" s="8">
        <v>784</v>
      </c>
      <c r="E52" s="3"/>
      <c r="F52" s="3"/>
      <c r="G52" s="3"/>
      <c r="H52" s="189"/>
      <c r="I52" s="3"/>
      <c r="J52" s="3"/>
      <c r="K52" s="189"/>
      <c r="L52" s="3"/>
      <c r="M52" s="3"/>
      <c r="N52" s="3"/>
      <c r="O52" s="3"/>
    </row>
    <row r="53" ht="13.65" customHeight="1">
      <c r="A53" s="3"/>
      <c r="B53" t="s" s="169">
        <v>175</v>
      </c>
      <c r="C53" s="117">
        <v>0</v>
      </c>
      <c r="D53" t="s" s="8">
        <v>961</v>
      </c>
      <c r="E53" s="3"/>
      <c r="F53" s="3"/>
      <c r="G53" s="3"/>
      <c r="H53" s="117"/>
      <c r="I53" s="3"/>
      <c r="J53" s="3"/>
      <c r="K53" s="117"/>
      <c r="L53" s="3"/>
      <c r="M53" s="3"/>
      <c r="N53" s="3"/>
      <c r="O53" s="3"/>
    </row>
    <row r="54" ht="13.65" customHeight="1">
      <c r="A54" s="3"/>
      <c r="B54" t="s" s="169">
        <v>962</v>
      </c>
      <c r="C54" s="117">
        <v>0</v>
      </c>
      <c r="D54" t="s" s="8">
        <v>963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ht="13.6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ht="13.65" customHeight="1">
      <c r="A56" t="s" s="190">
        <v>964</v>
      </c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ht="13.65" customHeight="1">
      <c r="A57" s="191"/>
      <c r="B57" t="s" s="169">
        <v>965</v>
      </c>
      <c r="C57" t="s" s="8">
        <v>966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ht="13.65" customHeight="1">
      <c r="A58" s="3"/>
      <c r="B58" s="3"/>
      <c r="C58" t="s" s="27">
        <v>938</v>
      </c>
      <c r="D58" t="s" s="27">
        <v>939</v>
      </c>
      <c r="E58" s="22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ht="13.65" customHeight="1">
      <c r="A59" s="3"/>
      <c r="B59" t="s" s="169">
        <v>967</v>
      </c>
      <c r="C59" s="14">
        <v>100</v>
      </c>
      <c r="D59" s="14">
        <v>500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ht="13.65" customHeight="1">
      <c r="A60" s="3"/>
      <c r="B60" t="s" s="169">
        <v>968</v>
      </c>
      <c r="C60" s="3">
        <f>C59/C61</f>
        <v>12.5</v>
      </c>
      <c r="D60" s="3">
        <f>D59/D61</f>
        <v>12.5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13.65" customHeight="1">
      <c r="A61" s="3"/>
      <c r="B61" t="s" s="169">
        <v>969</v>
      </c>
      <c r="C61" s="3">
        <v>8</v>
      </c>
      <c r="D61" s="3">
        <v>40</v>
      </c>
      <c r="E61" t="s" s="8">
        <v>970</v>
      </c>
      <c r="F61" s="3"/>
      <c r="G61" s="3"/>
      <c r="H61" s="3"/>
      <c r="I61" s="3"/>
      <c r="J61" s="3"/>
      <c r="K61" s="3"/>
      <c r="L61" s="3"/>
      <c r="M61" s="3"/>
      <c r="N61" s="3"/>
      <c r="O61" s="3"/>
    </row>
    <row r="62" ht="13.65" customHeight="1">
      <c r="A62" s="3"/>
      <c r="B62" t="s" s="169">
        <v>971</v>
      </c>
      <c r="C62" s="3">
        <v>4</v>
      </c>
      <c r="D62" s="3">
        <v>12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ht="13.65" customHeight="1">
      <c r="A63" s="3"/>
      <c r="B63" t="s" s="169">
        <v>972</v>
      </c>
      <c r="C63" s="3">
        <v>2</v>
      </c>
      <c r="D63" s="3">
        <v>0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ht="13.65" customHeight="1">
      <c r="A64" s="3"/>
      <c r="B64" t="s" s="169">
        <v>973</v>
      </c>
      <c r="C64" s="3">
        <v>1.5</v>
      </c>
      <c r="D64" s="3">
        <v>1.5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ht="13.65" customHeight="1">
      <c r="A65" s="3"/>
      <c r="B65" t="s" s="169">
        <v>974</v>
      </c>
      <c r="C65" s="3">
        <v>2</v>
      </c>
      <c r="D65" s="3">
        <v>2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ht="13.65" customHeight="1">
      <c r="A66" s="3"/>
      <c r="B66" t="s" s="169">
        <v>975</v>
      </c>
      <c r="C66" s="174">
        <v>0.1</v>
      </c>
      <c r="D66" s="174">
        <v>0.1</v>
      </c>
      <c r="E66" s="3"/>
      <c r="F66" s="3"/>
      <c r="G66" s="174"/>
      <c r="H66" s="3"/>
      <c r="I66" s="3"/>
      <c r="J66" s="3"/>
      <c r="K66" s="3"/>
      <c r="L66" s="3"/>
      <c r="M66" s="3"/>
      <c r="N66" s="3"/>
      <c r="O66" s="3"/>
    </row>
    <row r="67" ht="13.65" customHeight="1">
      <c r="A67" s="3"/>
      <c r="B67" t="s" s="169">
        <v>36</v>
      </c>
      <c r="C67" s="192">
        <f>(C59+(C62*C64*C60)+(C63*C65*C60))*(1+C66)</f>
        <v>247.5</v>
      </c>
      <c r="D67" s="192">
        <f>(D59+(D62*D64*D60)+(D63*D65*D60))*(1+D66)</f>
        <v>797.5000000000001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ht="13.65" customHeight="1">
      <c r="A68" s="3"/>
      <c r="B68" t="s" s="169">
        <v>976</v>
      </c>
      <c r="C68" s="192">
        <f>C59+(C66*C59)</f>
        <v>110</v>
      </c>
      <c r="D68" s="192">
        <f>D59+(D66*D59)</f>
        <v>550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ht="13.6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ht="13.6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ht="13.65" customHeight="1">
      <c r="A71" t="s" s="190">
        <v>977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ht="24.65" customHeight="1">
      <c r="A72" s="3"/>
      <c r="B72" s="3"/>
      <c r="C72" t="s" s="193">
        <v>968</v>
      </c>
      <c r="D72" t="s" s="193">
        <v>969</v>
      </c>
      <c r="E72" t="s" s="193">
        <v>971</v>
      </c>
      <c r="F72" t="s" s="193">
        <v>973</v>
      </c>
      <c r="G72" t="s" s="193">
        <v>978</v>
      </c>
      <c r="H72" t="s" s="193">
        <v>979</v>
      </c>
      <c r="I72" s="3"/>
      <c r="J72" s="3"/>
      <c r="K72" s="3"/>
      <c r="L72" s="3"/>
      <c r="M72" s="3"/>
      <c r="N72" s="3"/>
      <c r="O72" s="3"/>
    </row>
    <row r="73" ht="13.65" customHeight="1">
      <c r="A73" s="3"/>
      <c r="B73" t="s" s="194">
        <v>980</v>
      </c>
      <c r="C73" s="195">
        <v>24</v>
      </c>
      <c r="D73" s="196">
        <v>8</v>
      </c>
      <c r="E73" s="196">
        <v>4</v>
      </c>
      <c r="F73" s="196">
        <v>1.5</v>
      </c>
      <c r="G73" s="197">
        <f>(C73*D73)+(E73*F73*C73)</f>
        <v>336</v>
      </c>
      <c r="H73" s="195">
        <f>G73*$C$27</f>
        <v>2016</v>
      </c>
      <c r="I73" s="3"/>
      <c r="J73" s="3"/>
      <c r="K73" s="3"/>
      <c r="L73" s="3"/>
      <c r="M73" s="3"/>
      <c r="N73" s="3"/>
      <c r="O73" s="198"/>
    </row>
    <row r="74" ht="13.65" customHeight="1">
      <c r="A74" s="3"/>
      <c r="B74" t="s" s="194">
        <v>945</v>
      </c>
      <c r="C74" s="199">
        <v>21</v>
      </c>
      <c r="D74" s="198">
        <v>8</v>
      </c>
      <c r="E74" s="198">
        <v>4</v>
      </c>
      <c r="F74" s="198">
        <v>1.5</v>
      </c>
      <c r="G74" s="200">
        <f>(C74*D74)+(E74*F74*C74)</f>
        <v>294</v>
      </c>
      <c r="H74" s="199">
        <f>G74*$C$27</f>
        <v>1764</v>
      </c>
      <c r="I74" s="3"/>
      <c r="J74" s="3"/>
      <c r="K74" s="3"/>
      <c r="L74" s="3"/>
      <c r="M74" s="3"/>
      <c r="N74" s="3"/>
      <c r="O74" s="198"/>
    </row>
    <row r="75" ht="13.65" customHeight="1">
      <c r="A75" s="3"/>
      <c r="B75" t="s" s="194">
        <v>946</v>
      </c>
      <c r="C75" s="199">
        <v>19.5</v>
      </c>
      <c r="D75" s="198">
        <v>8</v>
      </c>
      <c r="E75" s="198">
        <v>4</v>
      </c>
      <c r="F75" s="198">
        <v>1.5</v>
      </c>
      <c r="G75" s="200">
        <f>(C75*D75)+(E75*F75*C75)</f>
        <v>273</v>
      </c>
      <c r="H75" s="199">
        <f>G75*$C$27</f>
        <v>1638</v>
      </c>
      <c r="I75" s="3"/>
      <c r="J75" s="3"/>
      <c r="K75" s="3"/>
      <c r="L75" s="3"/>
      <c r="M75" s="3"/>
      <c r="N75" s="3"/>
      <c r="O75" s="198"/>
    </row>
    <row r="76" ht="13.65" customHeight="1">
      <c r="A76" s="3"/>
      <c r="B76" s="3"/>
      <c r="C76" s="3"/>
      <c r="D76" s="3"/>
      <c r="E76" s="3"/>
      <c r="F76" s="3"/>
      <c r="G76" s="201"/>
      <c r="H76" s="3"/>
      <c r="I76" s="3"/>
      <c r="J76" s="3"/>
      <c r="K76" s="3"/>
      <c r="L76" s="3"/>
      <c r="M76" s="3"/>
      <c r="N76" s="3"/>
      <c r="O76" s="3"/>
    </row>
    <row r="77" ht="13.65" customHeight="1">
      <c r="A77" s="3"/>
      <c r="B77" s="3"/>
      <c r="C77" s="3"/>
      <c r="D77" s="3"/>
      <c r="E77" s="3"/>
      <c r="F77" s="3"/>
      <c r="G77" s="201"/>
      <c r="H77" s="3"/>
      <c r="I77" s="3"/>
      <c r="J77" s="3"/>
      <c r="K77" s="3"/>
      <c r="L77" s="3"/>
      <c r="M77" s="3"/>
      <c r="N77" s="3"/>
      <c r="O77" s="3"/>
    </row>
    <row r="78" ht="13.65" customHeight="1">
      <c r="A78" t="s" s="172">
        <v>981</v>
      </c>
      <c r="B78" s="3"/>
      <c r="C78" s="3"/>
      <c r="D78" s="3"/>
      <c r="E78" s="3"/>
      <c r="F78" s="3"/>
      <c r="G78" s="201"/>
      <c r="H78" s="3"/>
      <c r="I78" s="3"/>
      <c r="J78" s="3"/>
      <c r="K78" s="3"/>
      <c r="L78" s="3"/>
      <c r="M78" s="3"/>
      <c r="N78" s="3"/>
      <c r="O78" s="3"/>
    </row>
    <row r="79" ht="13.65" customHeight="1">
      <c r="A79" s="3"/>
      <c r="B79" s="198"/>
      <c r="C79" t="s" s="193">
        <v>982</v>
      </c>
      <c r="D79" t="s" s="193">
        <v>983</v>
      </c>
      <c r="E79" s="3"/>
      <c r="F79" s="3"/>
      <c r="G79" s="202"/>
      <c r="H79" s="3"/>
      <c r="I79" s="3"/>
      <c r="J79" s="3"/>
      <c r="K79" s="3"/>
      <c r="L79" s="3"/>
      <c r="M79" s="3"/>
      <c r="N79" s="3"/>
      <c r="O79" s="3"/>
    </row>
    <row r="80" ht="13.65" customHeight="1">
      <c r="A80" s="3"/>
      <c r="B80" t="s" s="169">
        <v>984</v>
      </c>
      <c r="C80" s="203">
        <v>3928</v>
      </c>
      <c r="D80" s="203">
        <f>C80*0.6</f>
        <v>2356.8</v>
      </c>
      <c r="E80" s="3"/>
      <c r="F80" s="3"/>
      <c r="G80" s="201"/>
      <c r="H80" s="3"/>
      <c r="I80" s="3"/>
      <c r="J80" s="3"/>
      <c r="K80" s="3"/>
      <c r="L80" s="3"/>
      <c r="M80" s="3"/>
      <c r="N80" s="3"/>
      <c r="O80" s="3"/>
    </row>
    <row r="81" ht="13.65" customHeight="1">
      <c r="A81" s="3"/>
      <c r="B81" t="s" s="169">
        <v>314</v>
      </c>
      <c r="C81" s="189">
        <v>3734</v>
      </c>
      <c r="D81" s="189">
        <f>C81*0.6</f>
        <v>2240.4</v>
      </c>
      <c r="E81" s="3"/>
      <c r="F81" s="3"/>
      <c r="G81" s="201"/>
      <c r="H81" s="3"/>
      <c r="I81" s="3"/>
      <c r="J81" s="3"/>
      <c r="K81" s="3"/>
      <c r="L81" s="3"/>
      <c r="M81" s="3"/>
      <c r="N81" s="3"/>
      <c r="O81" s="3"/>
    </row>
    <row r="82" ht="13.65" customHeight="1">
      <c r="A82" s="3"/>
      <c r="B82" t="s" s="169">
        <v>316</v>
      </c>
      <c r="C82" s="189">
        <v>2503</v>
      </c>
      <c r="D82" s="189">
        <f>C82*0.6</f>
        <v>1501.8</v>
      </c>
      <c r="E82" s="3"/>
      <c r="F82" s="3"/>
      <c r="G82" s="201"/>
      <c r="H82" s="3"/>
      <c r="I82" s="3"/>
      <c r="J82" s="3"/>
      <c r="K82" s="3"/>
      <c r="L82" s="3"/>
      <c r="M82" s="3"/>
      <c r="N82" s="3"/>
      <c r="O82" s="3"/>
    </row>
    <row r="83" ht="13.65" customHeight="1">
      <c r="A83" s="3"/>
      <c r="B83" t="s" s="169">
        <v>318</v>
      </c>
      <c r="C83" s="189">
        <v>2362</v>
      </c>
      <c r="D83" s="189">
        <f>C83*0.6</f>
        <v>1417.2</v>
      </c>
      <c r="E83" s="3"/>
      <c r="F83" s="3"/>
      <c r="G83" s="201"/>
      <c r="H83" s="3"/>
      <c r="I83" s="3"/>
      <c r="J83" s="3"/>
      <c r="K83" s="3"/>
      <c r="L83" s="3"/>
      <c r="M83" s="3"/>
      <c r="N83" s="3"/>
      <c r="O83" s="3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